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9" i="1" l="1"/>
  <c r="L238" i="1"/>
  <c r="L216" i="1"/>
  <c r="L215" i="1"/>
  <c r="L193" i="1"/>
  <c r="L192" i="1"/>
  <c r="L169" i="1"/>
  <c r="L168" i="1"/>
  <c r="L144" i="1"/>
  <c r="L143" i="1"/>
  <c r="L121" i="1"/>
  <c r="L120" i="1"/>
  <c r="L98" i="1"/>
  <c r="L97" i="1"/>
  <c r="L74" i="1"/>
  <c r="L73" i="1"/>
  <c r="L51" i="1"/>
  <c r="L50" i="1"/>
  <c r="L28" i="1"/>
  <c r="L27" i="1"/>
  <c r="G239" i="1" l="1"/>
  <c r="H239" i="1"/>
  <c r="I239" i="1"/>
  <c r="J239" i="1"/>
  <c r="F239" i="1"/>
  <c r="G238" i="1"/>
  <c r="H238" i="1"/>
  <c r="I238" i="1"/>
  <c r="J238" i="1"/>
  <c r="F238" i="1"/>
  <c r="F216" i="1"/>
  <c r="G216" i="1"/>
  <c r="H216" i="1"/>
  <c r="I216" i="1"/>
  <c r="J216" i="1"/>
  <c r="G215" i="1"/>
  <c r="H215" i="1"/>
  <c r="I215" i="1"/>
  <c r="J215" i="1"/>
  <c r="F215" i="1"/>
  <c r="G193" i="1"/>
  <c r="H193" i="1"/>
  <c r="I193" i="1"/>
  <c r="J193" i="1"/>
  <c r="F193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4" i="1" l="1"/>
  <c r="L224" i="1"/>
  <c r="L211" i="1"/>
  <c r="L201" i="1"/>
  <c r="L187" i="1"/>
  <c r="L177" i="1"/>
  <c r="L163" i="1"/>
  <c r="L153" i="1"/>
  <c r="L139" i="1"/>
  <c r="L129" i="1"/>
  <c r="L116" i="1"/>
  <c r="L106" i="1"/>
  <c r="L92" i="1"/>
  <c r="L82" i="1"/>
  <c r="L69" i="1"/>
  <c r="L59" i="1"/>
  <c r="L46" i="1"/>
  <c r="L36" i="1"/>
  <c r="L23" i="1"/>
  <c r="L13" i="1"/>
  <c r="A130" i="1"/>
  <c r="B239" i="1"/>
  <c r="A239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16" i="1"/>
  <c r="A216" i="1"/>
  <c r="J211" i="1"/>
  <c r="I211" i="1"/>
  <c r="H211" i="1"/>
  <c r="G211" i="1"/>
  <c r="F211" i="1"/>
  <c r="B202" i="1"/>
  <c r="A202" i="1"/>
  <c r="J201" i="1"/>
  <c r="I201" i="1"/>
  <c r="H201" i="1"/>
  <c r="G201" i="1"/>
  <c r="F201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9" i="1"/>
  <c r="A169" i="1"/>
  <c r="J163" i="1"/>
  <c r="I163" i="1"/>
  <c r="H163" i="1"/>
  <c r="G163" i="1"/>
  <c r="F163" i="1"/>
  <c r="B154" i="1"/>
  <c r="A154" i="1"/>
  <c r="J153" i="1"/>
  <c r="J169" i="1" s="1"/>
  <c r="I153" i="1"/>
  <c r="H153" i="1"/>
  <c r="H169" i="1" s="1"/>
  <c r="G153" i="1"/>
  <c r="F153" i="1"/>
  <c r="F169" i="1" s="1"/>
  <c r="B144" i="1"/>
  <c r="A144" i="1"/>
  <c r="J139" i="1"/>
  <c r="I139" i="1"/>
  <c r="H139" i="1"/>
  <c r="G139" i="1"/>
  <c r="F139" i="1"/>
  <c r="B130" i="1"/>
  <c r="J129" i="1"/>
  <c r="I129" i="1"/>
  <c r="H129" i="1"/>
  <c r="H144" i="1" s="1"/>
  <c r="G129" i="1"/>
  <c r="F129" i="1"/>
  <c r="F144" i="1" s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I121" i="1" s="1"/>
  <c r="H106" i="1"/>
  <c r="F106" i="1"/>
  <c r="B98" i="1"/>
  <c r="A98" i="1"/>
  <c r="J92" i="1"/>
  <c r="I92" i="1"/>
  <c r="H92" i="1"/>
  <c r="G92" i="1"/>
  <c r="F92" i="1"/>
  <c r="B83" i="1"/>
  <c r="A83" i="1"/>
  <c r="J82" i="1"/>
  <c r="J98" i="1" s="1"/>
  <c r="I82" i="1"/>
  <c r="H82" i="1"/>
  <c r="H98" i="1" s="1"/>
  <c r="G82" i="1"/>
  <c r="F82" i="1"/>
  <c r="F98" i="1" s="1"/>
  <c r="B74" i="1"/>
  <c r="A74" i="1"/>
  <c r="J69" i="1"/>
  <c r="I69" i="1"/>
  <c r="H69" i="1"/>
  <c r="G69" i="1"/>
  <c r="F69" i="1"/>
  <c r="B60" i="1"/>
  <c r="A60" i="1"/>
  <c r="J59" i="1"/>
  <c r="J74" i="1" s="1"/>
  <c r="I59" i="1"/>
  <c r="H59" i="1"/>
  <c r="H74" i="1" s="1"/>
  <c r="G59" i="1"/>
  <c r="F59" i="1"/>
  <c r="F74" i="1" s="1"/>
  <c r="B51" i="1"/>
  <c r="A51" i="1"/>
  <c r="J46" i="1"/>
  <c r="I46" i="1"/>
  <c r="H46" i="1"/>
  <c r="G46" i="1"/>
  <c r="F46" i="1"/>
  <c r="B37" i="1"/>
  <c r="A37" i="1"/>
  <c r="J36" i="1"/>
  <c r="J51" i="1" s="1"/>
  <c r="I36" i="1"/>
  <c r="H36" i="1"/>
  <c r="H51" i="1" s="1"/>
  <c r="G36" i="1"/>
  <c r="F36" i="1"/>
  <c r="F51" i="1" s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28" i="1" s="1"/>
  <c r="I51" i="1" l="1"/>
  <c r="G74" i="1"/>
  <c r="I98" i="1"/>
  <c r="H121" i="1"/>
  <c r="I169" i="1"/>
  <c r="G144" i="1"/>
  <c r="H28" i="1"/>
  <c r="G51" i="1"/>
  <c r="I74" i="1"/>
  <c r="G98" i="1"/>
  <c r="J121" i="1"/>
  <c r="G169" i="1"/>
  <c r="G28" i="1"/>
  <c r="F121" i="1"/>
  <c r="J28" i="1"/>
  <c r="I144" i="1"/>
  <c r="J144" i="1"/>
  <c r="L240" i="1" l="1"/>
  <c r="J240" i="1"/>
  <c r="G240" i="1"/>
  <c r="I240" i="1"/>
  <c r="H240" i="1"/>
  <c r="F240" i="1"/>
</calcChain>
</file>

<file path=xl/sharedStrings.xml><?xml version="1.0" encoding="utf-8"?>
<sst xmlns="http://schemas.openxmlformats.org/spreadsheetml/2006/main" count="515" uniqueCount="177">
  <si>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</si>
  <si>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</si>
  <si>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</si>
  <si>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</si>
  <si>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</si>
  <si>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</si>
  <si>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</si>
  <si>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</si>
  <si>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</si>
  <si>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</si>
  <si>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</si>
  <si>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</si>
  <si>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</si>
  <si>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</si>
  <si>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</si>
  <si>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</si>
  <si>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</si>
  <si>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</si>
  <si>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</si>
  <si>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</si>
  <si>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</si>
  <si>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</si>
  <si>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</si>
  <si>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</si>
  <si>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</si>
  <si>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</si>
  <si>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</si>
  <si>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</si>
  <si>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</si>
  <si>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</si>
  <si>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</si>
  <si>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</si>
  <si>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</si>
  <si>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</si>
  <si>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</si>
  <si>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</si>
  <si>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</si>
  <si>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</si>
  <si>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</si>
  <si>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</si>
  <si>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</si>
  <si>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</si>
  <si>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</si>
  <si>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</si>
  <si>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</si>
  <si>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</si>
  <si>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</si>
  <si>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</si>
  <si>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</si>
  <si>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</si>
  <si>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</si>
  <si>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</si>
  <si>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</si>
  <si>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</si>
  <si>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</si>
  <si>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</si>
  <si>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</si>
  <si>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</si>
  <si>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</si>
  <si>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</si>
  <si>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</si>
  <si>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</si>
  <si>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</si>
  <si>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</si>
  <si>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</si>
  <si>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</si>
  <si>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</si>
  <si>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</si>
  <si>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</si>
  <si>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</si>
  <si>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</si>
  <si>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</si>
  <si>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</si>
  <si>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</si>
  <si>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</si>
  <si>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</si>
  <si>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</si>
  <si>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</si>
  <si>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</si>
  <si>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</si>
  <si>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</si>
  <si>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</si>
  <si>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</si>
  <si>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</si>
  <si>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</si>
  <si>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</si>
  <si>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</si>
  <si>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</si>
  <si>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</si>
  <si>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</si>
  <si>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</si>
  <si>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</si>
  <si>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</si>
  <si>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</si>
  <si>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</si>
  <si>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</si>
  <si>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</si>
  <si>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</si>
  <si>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</si>
  <si>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</si>
  <si>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</si>
  <si>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</si>
  <si>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</si>
  <si>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</si>
  <si>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</si>
  <si>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</si>
  <si>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</si>
  <si>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</si>
  <si>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</si>
  <si>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</si>
  <si>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</si>
  <si>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</si>
  <si>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</si>
  <si>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</si>
  <si>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</si>
  <si>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</si>
  <si>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</si>
  <si>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</si>
  <si>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</si>
  <si>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</si>
  <si>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</si>
  <si>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</si>
  <si>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</si>
  <si>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</si>
  <si>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</si>
  <si>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</si>
  <si>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</si>
  <si>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</si>
  <si>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</si>
  <si>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</si>
  <si>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</si>
  <si>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</si>
  <si>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</si>
  <si>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</si>
  <si>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</si>
  <si>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</si>
  <si>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</si>
  <si>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</si>
  <si>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</si>
  <si>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</si>
  <si>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</si>
  <si>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</si>
  <si>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</si>
  <si>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</si>
  <si>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</si>
  <si>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</si>
  <si>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</si>
  <si>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</si>
  <si>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</si>
  <si>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</si>
  <si>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</si>
  <si>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</si>
  <si>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</si>
  <si>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</si>
  <si>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</si>
  <si>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</si>
  <si>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</si>
  <si>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</si>
  <si>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</si>
  <si>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</si>
  <si>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</si>
  <si>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</si>
  <si>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</si>
  <si>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</si>
  <si>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</si>
  <si>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</si>
  <si>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</si>
  <si>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</si>
  <si>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</si>
  <si>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</si>
  <si>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</si>
  <si>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</si>
  <si>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</si>
  <si>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</si>
  <si>
    <t>директор</t>
  </si>
  <si>
    <t>Тарасов Я.А.</t>
  </si>
  <si>
    <t>МБОУ "Терновская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</si>
</sst>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5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5" fillId="6" borderId="2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>
      <alignment vertical="top" wrapText="1"/>
    </xf>
    <xf numFmtId="1" fontId="2" fillId="6" borderId="5" xfId="0" applyNumberFormat="1" applyFont="1" applyFill="1" applyBorder="1" applyAlignment="1">
      <alignment horizontal="center" vertical="top" wrapText="1"/>
    </xf>
    <xf numFmtId="164" fontId="2" fillId="6" borderId="5" xfId="0" applyNumberFormat="1" applyFont="1" applyFill="1" applyBorder="1" applyAlignment="1">
      <alignment horizontal="center" vertical="top" wrapText="1"/>
    </xf>
    <xf numFmtId="0" fontId="2" fillId="6" borderId="25" xfId="0" applyFont="1" applyFill="1" applyBorder="1" applyAlignment="1">
      <alignment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128" customWidth="1"/>
    <col min="12" max="16384" width="9.1796875" style="2"/>
  </cols>
  <sheetData>
    <row r="1" spans="1:12" ht="14.5" x14ac:dyDescent="0.35">
      <c r="A1" s="1" t="s">
        <v>7</v>
      </c>
      <c r="C1" s="171" t="s">
        <v>176</v>
      </c>
      <c r="D1" s="172"/>
      <c r="E1" s="172"/>
      <c r="F1" s="12" t="s">
        <v>16</v>
      </c>
      <c r="G1" s="2" t="s">
        <v>17</v>
      </c>
      <c r="H1" s="173" t="s">
        <v>174</v>
      </c>
      <c r="I1" s="173"/>
      <c r="J1" s="173"/>
      <c r="K1" s="173"/>
    </row>
    <row r="2" spans="1:12" ht="18" x14ac:dyDescent="0.25">
      <c r="A2" s="34" t="s">
        <v>6</v>
      </c>
      <c r="C2" s="2"/>
      <c r="G2" s="2" t="s">
        <v>18</v>
      </c>
      <c r="H2" s="173" t="s">
        <v>175</v>
      </c>
      <c r="I2" s="173"/>
      <c r="J2" s="173"/>
      <c r="K2" s="173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6</v>
      </c>
      <c r="J3" s="45">
        <v>2025</v>
      </c>
      <c r="K3" s="127"/>
    </row>
    <row r="4" spans="1:12" ht="13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29" t="s">
        <v>11</v>
      </c>
      <c r="L5" s="35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0" t="s">
        <v>40</v>
      </c>
      <c r="L6" s="38">
        <v>86.1</v>
      </c>
    </row>
    <row r="7" spans="1:12" ht="14.5" x14ac:dyDescent="0.35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3" t="s">
        <v>42</v>
      </c>
      <c r="L7" s="40"/>
    </row>
    <row r="8" spans="1:12" ht="14.5" x14ac:dyDescent="0.35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4" t="s">
        <v>44</v>
      </c>
      <c r="L8" s="40"/>
    </row>
    <row r="9" spans="1:12" ht="14.5" x14ac:dyDescent="0.3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1"/>
      <c r="L9" s="40"/>
    </row>
    <row r="10" spans="1:12" ht="14.5" x14ac:dyDescent="0.35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6" t="s">
        <v>46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1"/>
      <c r="L12" s="40"/>
    </row>
    <row r="13" spans="1:12" ht="15" thickBot="1" x14ac:dyDescent="0.4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2"/>
      <c r="L13" s="19">
        <f t="shared" ref="L13" si="1">SUM(L6:L12)</f>
        <v>86.1</v>
      </c>
    </row>
    <row r="14" spans="1:12" ht="14.5" x14ac:dyDescent="0.3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3" t="s">
        <v>48</v>
      </c>
      <c r="L14" s="40">
        <v>123</v>
      </c>
    </row>
    <row r="15" spans="1:12" ht="14.5" x14ac:dyDescent="0.35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5" t="s">
        <v>50</v>
      </c>
      <c r="L15" s="40"/>
    </row>
    <row r="16" spans="1:12" ht="14.5" x14ac:dyDescent="0.35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3" t="s">
        <v>52</v>
      </c>
      <c r="L16" s="40"/>
    </row>
    <row r="17" spans="1:12" ht="29" x14ac:dyDescent="0.35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5" t="s">
        <v>54</v>
      </c>
      <c r="L17" s="40"/>
    </row>
    <row r="18" spans="1:12" ht="14.5" x14ac:dyDescent="0.35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4" t="s">
        <v>56</v>
      </c>
      <c r="L18" s="40"/>
    </row>
    <row r="19" spans="1:12" ht="14.5" x14ac:dyDescent="0.35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4" t="s">
        <v>58</v>
      </c>
      <c r="L19" s="40"/>
    </row>
    <row r="20" spans="1:12" ht="14.5" x14ac:dyDescent="0.35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4" t="s">
        <v>60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1"/>
      <c r="L22" s="40"/>
    </row>
    <row r="23" spans="1:12" ht="15" thickBot="1" x14ac:dyDescent="0.4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2"/>
      <c r="L23" s="19">
        <f>SUM(L14:L22)</f>
        <v>123</v>
      </c>
    </row>
    <row r="24" spans="1:12" ht="14.5" x14ac:dyDescent="0.35">
      <c r="A24" s="23"/>
      <c r="B24" s="15"/>
      <c r="C24" s="82" t="s">
        <v>61</v>
      </c>
      <c r="D24" s="87" t="s">
        <v>21</v>
      </c>
      <c r="E24" s="88" t="s">
        <v>62</v>
      </c>
      <c r="F24" s="89">
        <v>140</v>
      </c>
      <c r="G24" s="90">
        <v>6.71</v>
      </c>
      <c r="H24" s="90">
        <v>9.14</v>
      </c>
      <c r="I24" s="91">
        <v>27.33</v>
      </c>
      <c r="J24" s="90">
        <v>218.42</v>
      </c>
      <c r="K24" s="135" t="s">
        <v>63</v>
      </c>
      <c r="L24" s="86">
        <v>36.9</v>
      </c>
    </row>
    <row r="25" spans="1:12" ht="14.5" x14ac:dyDescent="0.35">
      <c r="A25" s="23"/>
      <c r="B25" s="15"/>
      <c r="C25" s="82"/>
      <c r="D25" s="92" t="s">
        <v>30</v>
      </c>
      <c r="E25" s="78" t="s">
        <v>64</v>
      </c>
      <c r="F25" s="93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4" t="s">
        <v>65</v>
      </c>
      <c r="L25" s="86"/>
    </row>
    <row r="26" spans="1:12" ht="15" x14ac:dyDescent="0.25">
      <c r="A26" s="23"/>
      <c r="B26" s="15"/>
      <c r="C26" s="82"/>
      <c r="D26" s="6"/>
      <c r="E26" s="85"/>
      <c r="F26" s="86"/>
      <c r="G26" s="86"/>
      <c r="H26" s="86"/>
      <c r="I26" s="86"/>
      <c r="J26" s="86"/>
      <c r="K26" s="136"/>
      <c r="L26" s="86"/>
    </row>
    <row r="27" spans="1:12" ht="14.5" x14ac:dyDescent="0.35">
      <c r="A27" s="23"/>
      <c r="B27" s="15"/>
      <c r="C27" s="82"/>
      <c r="D27" s="165" t="s">
        <v>33</v>
      </c>
      <c r="E27" s="166"/>
      <c r="F27" s="167">
        <f>F25+F24</f>
        <v>340</v>
      </c>
      <c r="G27" s="168">
        <f t="shared" ref="G27:J27" si="2">G25+G24</f>
        <v>6.85</v>
      </c>
      <c r="H27" s="168">
        <f t="shared" si="2"/>
        <v>9.2000000000000011</v>
      </c>
      <c r="I27" s="168">
        <f t="shared" si="2"/>
        <v>49.69</v>
      </c>
      <c r="J27" s="168">
        <f t="shared" si="2"/>
        <v>308.95999999999998</v>
      </c>
      <c r="K27" s="169"/>
      <c r="L27" s="170">
        <f>SUM(L24:L26)</f>
        <v>36.9</v>
      </c>
    </row>
    <row r="28" spans="1:12" ht="15" thickBot="1" x14ac:dyDescent="0.3">
      <c r="A28" s="28">
        <f>A6</f>
        <v>1</v>
      </c>
      <c r="B28" s="29">
        <f>B6</f>
        <v>1</v>
      </c>
      <c r="C28" s="174" t="s">
        <v>4</v>
      </c>
      <c r="D28" s="175"/>
      <c r="E28" s="30"/>
      <c r="F28" s="94">
        <f>F13+F23+F27</f>
        <v>1737</v>
      </c>
      <c r="G28" s="95">
        <f t="shared" ref="G28:J28" si="3">G13+G23+G27</f>
        <v>52.660000000000004</v>
      </c>
      <c r="H28" s="95">
        <f t="shared" si="3"/>
        <v>52.58</v>
      </c>
      <c r="I28" s="95">
        <f t="shared" si="3"/>
        <v>260.44</v>
      </c>
      <c r="J28" s="95">
        <f t="shared" si="3"/>
        <v>1720.27</v>
      </c>
      <c r="K28" s="30"/>
      <c r="L28" s="31">
        <f>L13+L23+L27</f>
        <v>246</v>
      </c>
    </row>
    <row r="29" spans="1:12" ht="14.5" x14ac:dyDescent="0.35">
      <c r="A29" s="14">
        <v>1</v>
      </c>
      <c r="B29" s="15">
        <v>2</v>
      </c>
      <c r="C29" s="22" t="s">
        <v>20</v>
      </c>
      <c r="D29" s="5" t="s">
        <v>21</v>
      </c>
      <c r="E29" s="96" t="s">
        <v>66</v>
      </c>
      <c r="F29" s="97">
        <v>155</v>
      </c>
      <c r="G29" s="98">
        <v>17.91</v>
      </c>
      <c r="H29" s="98">
        <v>16.350000000000001</v>
      </c>
      <c r="I29" s="99">
        <v>2.91</v>
      </c>
      <c r="J29" s="98">
        <v>230.43</v>
      </c>
      <c r="K29" s="137" t="s">
        <v>67</v>
      </c>
      <c r="L29" s="38">
        <v>86.1</v>
      </c>
    </row>
    <row r="30" spans="1:12" ht="14.5" x14ac:dyDescent="0.35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1">
        <v>12.12</v>
      </c>
      <c r="K30" s="138" t="s">
        <v>69</v>
      </c>
      <c r="L30" s="40"/>
    </row>
    <row r="31" spans="1:12" ht="14.5" x14ac:dyDescent="0.35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5" t="s">
        <v>71</v>
      </c>
      <c r="L31" s="40"/>
    </row>
    <row r="32" spans="1:12" ht="14.5" x14ac:dyDescent="0.35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5" t="s">
        <v>58</v>
      </c>
      <c r="L32" s="40"/>
    </row>
    <row r="33" spans="1:12" ht="14.5" x14ac:dyDescent="0.35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1"/>
      <c r="L33" s="40"/>
    </row>
    <row r="34" spans="1:12" ht="14.5" x14ac:dyDescent="0.35">
      <c r="A34" s="14"/>
      <c r="B34" s="15"/>
      <c r="C34" s="11"/>
      <c r="D34" s="102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1"/>
      <c r="L34" s="40"/>
    </row>
    <row r="35" spans="1:12" ht="15" x14ac:dyDescent="0.2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1"/>
      <c r="L35" s="40"/>
    </row>
    <row r="36" spans="1:12" ht="14.5" x14ac:dyDescent="0.35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2"/>
      <c r="L36" s="19">
        <f t="shared" si="7"/>
        <v>86.1</v>
      </c>
    </row>
    <row r="37" spans="1:12" ht="14.5" x14ac:dyDescent="0.3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3">
        <v>60</v>
      </c>
      <c r="G37" s="104">
        <v>0.43</v>
      </c>
      <c r="H37" s="104">
        <v>3.23</v>
      </c>
      <c r="I37" s="105">
        <v>1.1599999999999999</v>
      </c>
      <c r="J37" s="104">
        <v>35.44</v>
      </c>
      <c r="K37" s="124" t="s">
        <v>76</v>
      </c>
      <c r="L37" s="40">
        <v>123</v>
      </c>
    </row>
    <row r="38" spans="1:12" ht="14.5" x14ac:dyDescent="0.35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5" t="s">
        <v>78</v>
      </c>
      <c r="L38" s="40"/>
    </row>
    <row r="39" spans="1:12" ht="14.5" x14ac:dyDescent="0.35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5" t="s">
        <v>80</v>
      </c>
      <c r="L39" s="40"/>
    </row>
    <row r="40" spans="1:12" ht="14.5" x14ac:dyDescent="0.35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5" t="s">
        <v>54</v>
      </c>
      <c r="L40" s="40"/>
    </row>
    <row r="41" spans="1:12" ht="14.5" x14ac:dyDescent="0.35">
      <c r="A41" s="14"/>
      <c r="B41" s="15"/>
      <c r="C41" s="11"/>
      <c r="D41" s="7" t="s">
        <v>30</v>
      </c>
      <c r="E41" s="106" t="s">
        <v>82</v>
      </c>
      <c r="F41" s="107">
        <v>200</v>
      </c>
      <c r="G41" s="108">
        <v>0.06</v>
      </c>
      <c r="H41" s="108">
        <v>0</v>
      </c>
      <c r="I41" s="109">
        <v>15.34</v>
      </c>
      <c r="J41" s="108">
        <v>61.6</v>
      </c>
      <c r="K41" s="139" t="s">
        <v>83</v>
      </c>
      <c r="L41" s="40"/>
    </row>
    <row r="42" spans="1:12" ht="14.5" x14ac:dyDescent="0.35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5" t="s">
        <v>58</v>
      </c>
      <c r="L42" s="40"/>
    </row>
    <row r="43" spans="1:12" ht="14.5" x14ac:dyDescent="0.35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4" t="s">
        <v>60</v>
      </c>
      <c r="L43" s="40"/>
    </row>
    <row r="44" spans="1:12" ht="14.5" x14ac:dyDescent="0.3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1"/>
      <c r="L44" s="40"/>
    </row>
    <row r="45" spans="1:12" ht="14.5" x14ac:dyDescent="0.3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1"/>
      <c r="L45" s="40"/>
    </row>
    <row r="46" spans="1:12" ht="15" thickBot="1" x14ac:dyDescent="0.4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2"/>
      <c r="L46" s="19">
        <f t="shared" si="11"/>
        <v>123</v>
      </c>
    </row>
    <row r="47" spans="1:12" ht="14.5" x14ac:dyDescent="0.35">
      <c r="A47" s="16"/>
      <c r="B47" s="17"/>
      <c r="C47" s="82" t="s">
        <v>61</v>
      </c>
      <c r="D47" s="111" t="s">
        <v>28</v>
      </c>
      <c r="E47" s="96" t="s">
        <v>84</v>
      </c>
      <c r="F47" s="97">
        <v>100</v>
      </c>
      <c r="G47" s="98">
        <v>11.58</v>
      </c>
      <c r="H47" s="98">
        <v>7.81</v>
      </c>
      <c r="I47" s="99">
        <v>16.18</v>
      </c>
      <c r="J47" s="98">
        <v>188.89</v>
      </c>
      <c r="K47" s="134" t="s">
        <v>56</v>
      </c>
      <c r="L47" s="86">
        <v>36.9</v>
      </c>
    </row>
    <row r="48" spans="1:12" ht="14.5" x14ac:dyDescent="0.35">
      <c r="A48" s="16"/>
      <c r="B48" s="17"/>
      <c r="C48" s="82"/>
      <c r="D48" s="112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6" t="s">
        <v>56</v>
      </c>
      <c r="L48" s="86"/>
    </row>
    <row r="49" spans="1:12" ht="14.5" x14ac:dyDescent="0.35">
      <c r="A49" s="16"/>
      <c r="B49" s="17"/>
      <c r="C49" s="82"/>
      <c r="D49" s="6"/>
      <c r="E49" s="85"/>
      <c r="F49" s="86"/>
      <c r="G49" s="86"/>
      <c r="H49" s="86"/>
      <c r="I49" s="86"/>
      <c r="J49" s="86"/>
      <c r="K49" s="136"/>
      <c r="L49" s="86"/>
    </row>
    <row r="50" spans="1:12" ht="14.5" x14ac:dyDescent="0.35">
      <c r="A50" s="16"/>
      <c r="B50" s="17"/>
      <c r="C50" s="82"/>
      <c r="D50" s="165" t="s">
        <v>33</v>
      </c>
      <c r="E50" s="166"/>
      <c r="F50" s="170">
        <f>F48+F47</f>
        <v>300</v>
      </c>
      <c r="G50" s="170">
        <f t="shared" ref="G50:J50" si="12">G48+G47</f>
        <v>11.76</v>
      </c>
      <c r="H50" s="170">
        <f t="shared" si="12"/>
        <v>7.89</v>
      </c>
      <c r="I50" s="170">
        <f t="shared" si="12"/>
        <v>32.480000000000004</v>
      </c>
      <c r="J50" s="170">
        <f t="shared" si="12"/>
        <v>255.52999999999997</v>
      </c>
      <c r="K50" s="169"/>
      <c r="L50" s="170">
        <f>SUM(L47:L49)</f>
        <v>36.9</v>
      </c>
    </row>
    <row r="51" spans="1:12" ht="15.75" customHeight="1" thickBot="1" x14ac:dyDescent="0.3">
      <c r="A51" s="32">
        <f>A29</f>
        <v>1</v>
      </c>
      <c r="B51" s="32">
        <f>B29</f>
        <v>2</v>
      </c>
      <c r="C51" s="174" t="s">
        <v>4</v>
      </c>
      <c r="D51" s="175"/>
      <c r="E51" s="30"/>
      <c r="F51" s="31">
        <f>F36+F46+F50</f>
        <v>1620</v>
      </c>
      <c r="G51" s="95">
        <f t="shared" ref="G51:J51" si="13">G36+G46+G50</f>
        <v>65.13</v>
      </c>
      <c r="H51" s="95">
        <f t="shared" si="13"/>
        <v>47.210000000000008</v>
      </c>
      <c r="I51" s="95">
        <f t="shared" si="13"/>
        <v>229.96000000000004</v>
      </c>
      <c r="J51" s="95">
        <f t="shared" si="13"/>
        <v>1612.73</v>
      </c>
      <c r="K51" s="30"/>
      <c r="L51" s="31">
        <f>L36+L46+L50</f>
        <v>246</v>
      </c>
    </row>
    <row r="52" spans="1:12" ht="29" x14ac:dyDescent="0.35">
      <c r="A52" s="20">
        <v>1</v>
      </c>
      <c r="B52" s="21">
        <v>3</v>
      </c>
      <c r="C52" s="22" t="s">
        <v>20</v>
      </c>
      <c r="D52" s="5" t="s">
        <v>21</v>
      </c>
      <c r="E52" s="96" t="s">
        <v>85</v>
      </c>
      <c r="F52" s="113">
        <v>155</v>
      </c>
      <c r="G52" s="98">
        <v>5.89</v>
      </c>
      <c r="H52" s="98">
        <v>6.66</v>
      </c>
      <c r="I52" s="99">
        <v>26.31</v>
      </c>
      <c r="J52" s="98">
        <v>184.51</v>
      </c>
      <c r="K52" s="137" t="s">
        <v>40</v>
      </c>
      <c r="L52" s="38">
        <v>86.1</v>
      </c>
    </row>
    <row r="53" spans="1:12" ht="14.5" x14ac:dyDescent="0.35">
      <c r="A53" s="23"/>
      <c r="B53" s="15"/>
      <c r="C53" s="11"/>
      <c r="D53" s="114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5" t="s">
        <v>90</v>
      </c>
      <c r="L53" s="40"/>
    </row>
    <row r="54" spans="1:12" ht="14.5" x14ac:dyDescent="0.35">
      <c r="A54" s="23"/>
      <c r="B54" s="15"/>
      <c r="C54" s="11"/>
      <c r="D54" s="7" t="s">
        <v>22</v>
      </c>
      <c r="E54" s="55" t="s">
        <v>89</v>
      </c>
      <c r="F54" s="56">
        <v>200</v>
      </c>
      <c r="G54" s="104">
        <v>3.9</v>
      </c>
      <c r="H54" s="104">
        <v>3.06</v>
      </c>
      <c r="I54" s="105">
        <v>16.34</v>
      </c>
      <c r="J54" s="104">
        <v>108.66</v>
      </c>
      <c r="K54" s="124" t="s">
        <v>88</v>
      </c>
      <c r="L54" s="40"/>
    </row>
    <row r="55" spans="1:12" ht="14.5" x14ac:dyDescent="0.35">
      <c r="A55" s="23"/>
      <c r="B55" s="15"/>
      <c r="C55" s="11"/>
      <c r="D55" s="7" t="s">
        <v>23</v>
      </c>
      <c r="E55" s="51" t="s">
        <v>86</v>
      </c>
      <c r="F55" s="77">
        <v>30</v>
      </c>
      <c r="G55" s="104">
        <v>3.9</v>
      </c>
      <c r="H55" s="104">
        <v>3.06</v>
      </c>
      <c r="I55" s="105">
        <v>16.34</v>
      </c>
      <c r="J55" s="104">
        <v>108.66</v>
      </c>
      <c r="K55" s="125" t="s">
        <v>87</v>
      </c>
      <c r="L55" s="40"/>
    </row>
    <row r="56" spans="1:12" ht="14.5" x14ac:dyDescent="0.35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6" t="s">
        <v>46</v>
      </c>
      <c r="L56" s="40"/>
    </row>
    <row r="57" spans="1:12" ht="14.5" x14ac:dyDescent="0.3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1"/>
      <c r="L57" s="40"/>
    </row>
    <row r="58" spans="1:12" ht="14.5" x14ac:dyDescent="0.3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1"/>
      <c r="L58" s="40"/>
    </row>
    <row r="59" spans="1:12" ht="14.5" x14ac:dyDescent="0.35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4">SUM(G52:G58)</f>
        <v>160.44</v>
      </c>
      <c r="H59" s="19">
        <f t="shared" ref="H59" si="15">SUM(H52:H58)</f>
        <v>20.38</v>
      </c>
      <c r="I59" s="19">
        <f t="shared" ref="I59" si="16">SUM(I52:I58)</f>
        <v>59.739999999999995</v>
      </c>
      <c r="J59" s="19">
        <f t="shared" ref="J59:L59" si="17">SUM(J52:J58)</f>
        <v>497.56999999999994</v>
      </c>
      <c r="K59" s="132"/>
      <c r="L59" s="19">
        <f t="shared" si="17"/>
        <v>86.1</v>
      </c>
    </row>
    <row r="60" spans="1:12" ht="14.5" x14ac:dyDescent="0.35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5" t="s">
        <v>98</v>
      </c>
      <c r="F60" s="116">
        <v>60</v>
      </c>
      <c r="G60" s="117">
        <v>1.76</v>
      </c>
      <c r="H60" s="117">
        <v>4.95</v>
      </c>
      <c r="I60" s="118">
        <v>0.98</v>
      </c>
      <c r="J60" s="117">
        <v>55.54</v>
      </c>
      <c r="K60" s="140" t="s">
        <v>93</v>
      </c>
      <c r="L60" s="40">
        <v>123</v>
      </c>
    </row>
    <row r="61" spans="1:12" ht="14.5" x14ac:dyDescent="0.35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5" t="s">
        <v>94</v>
      </c>
      <c r="L61" s="40"/>
    </row>
    <row r="62" spans="1:12" ht="14.5" x14ac:dyDescent="0.35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5" t="s">
        <v>95</v>
      </c>
      <c r="L62" s="40"/>
    </row>
    <row r="63" spans="1:12" ht="14.5" x14ac:dyDescent="0.35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5" t="s">
        <v>96</v>
      </c>
      <c r="L63" s="40"/>
    </row>
    <row r="64" spans="1:12" ht="14.5" x14ac:dyDescent="0.35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5" t="s">
        <v>97</v>
      </c>
      <c r="L64" s="40"/>
    </row>
    <row r="65" spans="1:12" ht="14.5" x14ac:dyDescent="0.35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4" t="s">
        <v>58</v>
      </c>
      <c r="L65" s="40"/>
    </row>
    <row r="66" spans="1:12" ht="14.5" x14ac:dyDescent="0.35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4" t="s">
        <v>60</v>
      </c>
      <c r="L66" s="40"/>
    </row>
    <row r="67" spans="1:12" ht="14.5" x14ac:dyDescent="0.3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1"/>
      <c r="L67" s="40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1"/>
      <c r="L68" s="40"/>
    </row>
    <row r="69" spans="1:12" ht="15" thickBot="1" x14ac:dyDescent="0.4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8">SUM(G60:G68)</f>
        <v>30.25</v>
      </c>
      <c r="H69" s="19">
        <f t="shared" ref="H69" si="19">SUM(H60:H68)</f>
        <v>29.78</v>
      </c>
      <c r="I69" s="19">
        <f t="shared" ref="I69" si="20">SUM(I60:I68)</f>
        <v>114.37</v>
      </c>
      <c r="J69" s="19">
        <f t="shared" ref="J69:L69" si="21">SUM(J60:J68)</f>
        <v>846.49</v>
      </c>
      <c r="K69" s="132"/>
      <c r="L69" s="19">
        <f t="shared" si="21"/>
        <v>123</v>
      </c>
    </row>
    <row r="70" spans="1:12" ht="14.5" x14ac:dyDescent="0.35">
      <c r="A70" s="23"/>
      <c r="B70" s="15"/>
      <c r="C70" s="82" t="s">
        <v>61</v>
      </c>
      <c r="D70" s="102" t="s">
        <v>73</v>
      </c>
      <c r="E70" s="88" t="s">
        <v>103</v>
      </c>
      <c r="F70" s="89">
        <v>100</v>
      </c>
      <c r="G70" s="90">
        <v>9.5</v>
      </c>
      <c r="H70" s="90">
        <v>7.7</v>
      </c>
      <c r="I70" s="91">
        <v>45</v>
      </c>
      <c r="J70" s="90">
        <v>287.3</v>
      </c>
      <c r="K70" s="135"/>
      <c r="L70" s="86">
        <v>36.9</v>
      </c>
    </row>
    <row r="71" spans="1:12" ht="14.5" x14ac:dyDescent="0.35">
      <c r="A71" s="23"/>
      <c r="B71" s="15"/>
      <c r="C71" s="82"/>
      <c r="D71" s="119" t="s">
        <v>22</v>
      </c>
      <c r="E71" s="55" t="s">
        <v>104</v>
      </c>
      <c r="F71" s="56">
        <v>200</v>
      </c>
      <c r="G71" s="104">
        <v>1.56</v>
      </c>
      <c r="H71" s="104">
        <v>1.1599999999999999</v>
      </c>
      <c r="I71" s="105">
        <v>17.28</v>
      </c>
      <c r="J71" s="104">
        <v>85.88</v>
      </c>
      <c r="K71" s="124" t="s">
        <v>105</v>
      </c>
      <c r="L71" s="86"/>
    </row>
    <row r="72" spans="1:12" ht="14.5" x14ac:dyDescent="0.35">
      <c r="A72" s="23"/>
      <c r="B72" s="15"/>
      <c r="C72" s="82"/>
      <c r="D72" s="6"/>
      <c r="E72" s="39"/>
      <c r="F72" s="40"/>
      <c r="G72" s="40"/>
      <c r="H72" s="40"/>
      <c r="I72" s="40"/>
      <c r="J72" s="40"/>
      <c r="K72" s="131"/>
      <c r="L72" s="40"/>
    </row>
    <row r="73" spans="1:12" ht="14.5" x14ac:dyDescent="0.35">
      <c r="A73" s="23"/>
      <c r="B73" s="15"/>
      <c r="C73" s="82"/>
      <c r="D73" s="18" t="s">
        <v>33</v>
      </c>
      <c r="E73" s="83"/>
      <c r="F73" s="84">
        <f>F71+F70</f>
        <v>300</v>
      </c>
      <c r="G73" s="84">
        <f t="shared" ref="G73:J73" si="22">G71+G70</f>
        <v>11.06</v>
      </c>
      <c r="H73" s="84">
        <f t="shared" si="22"/>
        <v>8.86</v>
      </c>
      <c r="I73" s="84">
        <f t="shared" si="22"/>
        <v>62.28</v>
      </c>
      <c r="J73" s="84">
        <f t="shared" si="22"/>
        <v>373.18</v>
      </c>
      <c r="K73" s="141"/>
      <c r="L73" s="84">
        <f>SUM(L70:L72)</f>
        <v>36.9</v>
      </c>
    </row>
    <row r="74" spans="1:12" ht="15.75" customHeight="1" thickBot="1" x14ac:dyDescent="0.3">
      <c r="A74" s="28">
        <f>A52</f>
        <v>1</v>
      </c>
      <c r="B74" s="29">
        <f>B52</f>
        <v>3</v>
      </c>
      <c r="C74" s="174" t="s">
        <v>4</v>
      </c>
      <c r="D74" s="175"/>
      <c r="E74" s="30"/>
      <c r="F74" s="31">
        <f>F59+F69+F73</f>
        <v>1655</v>
      </c>
      <c r="G74" s="31">
        <f t="shared" ref="G74:J74" si="23">G59+G69+G73</f>
        <v>201.75</v>
      </c>
      <c r="H74" s="31">
        <f t="shared" si="23"/>
        <v>59.019999999999996</v>
      </c>
      <c r="I74" s="31">
        <f t="shared" si="23"/>
        <v>236.39000000000001</v>
      </c>
      <c r="J74" s="31">
        <f t="shared" si="23"/>
        <v>1717.24</v>
      </c>
      <c r="K74" s="30"/>
      <c r="L74" s="31">
        <f>L59+L69+L73</f>
        <v>246</v>
      </c>
    </row>
    <row r="75" spans="1:12" ht="14.5" x14ac:dyDescent="0.35">
      <c r="A75" s="20">
        <v>1</v>
      </c>
      <c r="B75" s="21">
        <v>4</v>
      </c>
      <c r="C75" s="22" t="s">
        <v>20</v>
      </c>
      <c r="D75" s="5" t="s">
        <v>21</v>
      </c>
      <c r="E75" s="96" t="s">
        <v>106</v>
      </c>
      <c r="F75" s="97">
        <v>160</v>
      </c>
      <c r="G75" s="98">
        <v>16.25</v>
      </c>
      <c r="H75" s="98">
        <v>9.02</v>
      </c>
      <c r="I75" s="99">
        <v>42.66</v>
      </c>
      <c r="J75" s="98">
        <v>316.76</v>
      </c>
      <c r="K75" s="137" t="s">
        <v>107</v>
      </c>
      <c r="L75" s="38">
        <v>86.1</v>
      </c>
    </row>
    <row r="76" spans="1:12" ht="14.5" x14ac:dyDescent="0.35">
      <c r="A76" s="23"/>
      <c r="B76" s="15"/>
      <c r="C76" s="11"/>
      <c r="D76" s="114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5" t="s">
        <v>108</v>
      </c>
      <c r="L76" s="40"/>
    </row>
    <row r="77" spans="1:12" ht="14.5" x14ac:dyDescent="0.35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5" t="s">
        <v>71</v>
      </c>
      <c r="L77" s="40"/>
    </row>
    <row r="78" spans="1:12" ht="14.5" x14ac:dyDescent="0.35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5" t="s">
        <v>87</v>
      </c>
      <c r="L78" s="40"/>
    </row>
    <row r="79" spans="1:12" ht="14.5" x14ac:dyDescent="0.35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6" t="s">
        <v>46</v>
      </c>
      <c r="L79" s="40"/>
    </row>
    <row r="80" spans="1:12" ht="14.5" x14ac:dyDescent="0.3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1"/>
      <c r="L80" s="40"/>
    </row>
    <row r="81" spans="1:12" ht="14.5" x14ac:dyDescent="0.3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1"/>
      <c r="L81" s="40"/>
    </row>
    <row r="82" spans="1:12" ht="14.5" x14ac:dyDescent="0.35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4">SUM(G75:G81)</f>
        <v>19.959999999999997</v>
      </c>
      <c r="H82" s="19">
        <f t="shared" ref="H82" si="25">SUM(H75:H81)</f>
        <v>16.61</v>
      </c>
      <c r="I82" s="19">
        <f t="shared" ref="I82" si="26">SUM(I75:I81)</f>
        <v>84.339999999999989</v>
      </c>
      <c r="J82" s="19">
        <f t="shared" ref="J82:L82" si="27">SUM(J75:J81)</f>
        <v>566.63</v>
      </c>
      <c r="K82" s="132"/>
      <c r="L82" s="19">
        <f t="shared" si="27"/>
        <v>86.1</v>
      </c>
    </row>
    <row r="83" spans="1:12" ht="14.5" x14ac:dyDescent="0.35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5" t="s">
        <v>115</v>
      </c>
      <c r="F83" s="116">
        <v>60</v>
      </c>
      <c r="G83" s="117">
        <v>0.53</v>
      </c>
      <c r="H83" s="117">
        <v>3.26</v>
      </c>
      <c r="I83" s="118">
        <v>1.95</v>
      </c>
      <c r="J83" s="117">
        <v>39.22</v>
      </c>
      <c r="K83" s="140" t="s">
        <v>110</v>
      </c>
      <c r="L83" s="40">
        <v>123</v>
      </c>
    </row>
    <row r="84" spans="1:12" ht="14.5" x14ac:dyDescent="0.35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5" t="s">
        <v>111</v>
      </c>
      <c r="L84" s="40"/>
    </row>
    <row r="85" spans="1:12" ht="14.5" x14ac:dyDescent="0.35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5" t="s">
        <v>112</v>
      </c>
      <c r="L85" s="40"/>
    </row>
    <row r="86" spans="1:12" ht="14.5" x14ac:dyDescent="0.35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5" t="s">
        <v>113</v>
      </c>
      <c r="L86" s="40"/>
    </row>
    <row r="87" spans="1:12" ht="14.5" x14ac:dyDescent="0.35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4" t="s">
        <v>114</v>
      </c>
      <c r="L87" s="40"/>
    </row>
    <row r="88" spans="1:12" ht="14.5" x14ac:dyDescent="0.35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5" t="s">
        <v>58</v>
      </c>
      <c r="L88" s="40"/>
    </row>
    <row r="89" spans="1:12" ht="14.5" x14ac:dyDescent="0.35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4" t="s">
        <v>60</v>
      </c>
      <c r="L89" s="40"/>
    </row>
    <row r="90" spans="1:12" ht="14.5" x14ac:dyDescent="0.3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1"/>
      <c r="L90" s="40"/>
    </row>
    <row r="91" spans="1:12" ht="14.5" x14ac:dyDescent="0.3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1"/>
      <c r="L91" s="40"/>
    </row>
    <row r="92" spans="1:12" ht="15" thickBot="1" x14ac:dyDescent="0.4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28">SUM(G83:G91)</f>
        <v>32.01</v>
      </c>
      <c r="H92" s="19">
        <f t="shared" ref="H92" si="29">SUM(H83:H91)</f>
        <v>26.85</v>
      </c>
      <c r="I92" s="19">
        <f t="shared" ref="I92" si="30">SUM(I83:I91)</f>
        <v>107.45</v>
      </c>
      <c r="J92" s="19">
        <f t="shared" ref="J92:L92" si="31">SUM(J83:J91)</f>
        <v>799.40999999999985</v>
      </c>
      <c r="K92" s="132"/>
      <c r="L92" s="19">
        <f t="shared" si="31"/>
        <v>123</v>
      </c>
    </row>
    <row r="93" spans="1:12" ht="14.5" x14ac:dyDescent="0.35">
      <c r="A93" s="23"/>
      <c r="B93" s="15"/>
      <c r="C93" s="82" t="s">
        <v>61</v>
      </c>
      <c r="D93" s="87" t="s">
        <v>21</v>
      </c>
      <c r="E93" s="96" t="s">
        <v>121</v>
      </c>
      <c r="F93" s="97">
        <v>100</v>
      </c>
      <c r="G93" s="98">
        <v>9.14</v>
      </c>
      <c r="H93" s="98">
        <v>10.74</v>
      </c>
      <c r="I93" s="99">
        <v>31.08</v>
      </c>
      <c r="J93" s="98">
        <v>257.54000000000002</v>
      </c>
      <c r="K93" s="137" t="s">
        <v>120</v>
      </c>
      <c r="L93" s="40">
        <v>36.9</v>
      </c>
    </row>
    <row r="94" spans="1:12" ht="14.5" x14ac:dyDescent="0.35">
      <c r="A94" s="23"/>
      <c r="B94" s="15"/>
      <c r="C94" s="82"/>
      <c r="D94" s="111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4" t="s">
        <v>56</v>
      </c>
      <c r="L94" s="40"/>
    </row>
    <row r="95" spans="1:12" ht="14.5" x14ac:dyDescent="0.35">
      <c r="A95" s="23"/>
      <c r="B95" s="15"/>
      <c r="C95" s="82"/>
      <c r="D95" s="6"/>
      <c r="E95" s="39"/>
      <c r="F95" s="40"/>
      <c r="G95" s="40"/>
      <c r="H95" s="40"/>
      <c r="I95" s="40"/>
      <c r="J95" s="40"/>
      <c r="K95" s="131"/>
      <c r="L95" s="40"/>
    </row>
    <row r="96" spans="1:12" ht="14.5" x14ac:dyDescent="0.35">
      <c r="A96" s="23"/>
      <c r="B96" s="15"/>
      <c r="C96" s="82"/>
      <c r="D96" s="6"/>
      <c r="E96" s="39"/>
      <c r="F96" s="40"/>
      <c r="G96" s="40"/>
      <c r="H96" s="40"/>
      <c r="I96" s="40"/>
      <c r="J96" s="40"/>
      <c r="K96" s="131"/>
      <c r="L96" s="40"/>
    </row>
    <row r="97" spans="1:12" ht="14.5" x14ac:dyDescent="0.35">
      <c r="A97" s="23"/>
      <c r="B97" s="15"/>
      <c r="C97" s="82"/>
      <c r="D97" s="18" t="s">
        <v>33</v>
      </c>
      <c r="E97" s="83"/>
      <c r="F97" s="84">
        <f>F94+F93</f>
        <v>300</v>
      </c>
      <c r="G97" s="84">
        <f t="shared" ref="G97:J97" si="32">G94+G93</f>
        <v>9.32</v>
      </c>
      <c r="H97" s="84">
        <f t="shared" si="32"/>
        <v>10.82</v>
      </c>
      <c r="I97" s="84">
        <f t="shared" si="32"/>
        <v>47.379999999999995</v>
      </c>
      <c r="J97" s="84">
        <f t="shared" si="32"/>
        <v>324.18</v>
      </c>
      <c r="K97" s="141"/>
      <c r="L97" s="84">
        <f>SUM(L93:L96)</f>
        <v>36.9</v>
      </c>
    </row>
    <row r="98" spans="1:12" ht="15.75" customHeight="1" thickBot="1" x14ac:dyDescent="0.3">
      <c r="A98" s="28">
        <f>A75</f>
        <v>1</v>
      </c>
      <c r="B98" s="29">
        <f>B75</f>
        <v>4</v>
      </c>
      <c r="C98" s="174" t="s">
        <v>4</v>
      </c>
      <c r="D98" s="175"/>
      <c r="E98" s="30"/>
      <c r="F98" s="31">
        <f>F82+F92+F97</f>
        <v>1660</v>
      </c>
      <c r="G98" s="31">
        <f>G82+G92+G97</f>
        <v>61.29</v>
      </c>
      <c r="H98" s="31">
        <f t="shared" ref="H98:J98" si="33">H82+H92+H97</f>
        <v>54.28</v>
      </c>
      <c r="I98" s="31">
        <f t="shared" si="33"/>
        <v>239.17</v>
      </c>
      <c r="J98" s="31">
        <f t="shared" si="33"/>
        <v>1690.22</v>
      </c>
      <c r="K98" s="30"/>
      <c r="L98" s="31">
        <f>L97+L82+L92</f>
        <v>246</v>
      </c>
    </row>
    <row r="99" spans="1:12" ht="14.5" x14ac:dyDescent="0.35">
      <c r="A99" s="20">
        <v>1</v>
      </c>
      <c r="B99" s="21">
        <v>5</v>
      </c>
      <c r="C99" s="22" t="s">
        <v>20</v>
      </c>
      <c r="D99" s="5" t="s">
        <v>21</v>
      </c>
      <c r="E99" s="96" t="s">
        <v>123</v>
      </c>
      <c r="F99" s="97">
        <v>200</v>
      </c>
      <c r="G99" s="98">
        <v>7.42</v>
      </c>
      <c r="H99" s="98">
        <v>7.76</v>
      </c>
      <c r="I99" s="99">
        <v>42.2</v>
      </c>
      <c r="J99" s="98">
        <v>268.24</v>
      </c>
      <c r="K99" s="137" t="s">
        <v>122</v>
      </c>
      <c r="L99" s="38">
        <v>86.1</v>
      </c>
    </row>
    <row r="100" spans="1:12" ht="14.5" x14ac:dyDescent="0.35">
      <c r="A100" s="23"/>
      <c r="B100" s="15"/>
      <c r="C100" s="11"/>
      <c r="D100" s="114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5" t="s">
        <v>90</v>
      </c>
      <c r="L100" s="40"/>
    </row>
    <row r="101" spans="1:12" ht="14.5" x14ac:dyDescent="0.35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4">
        <v>0.08</v>
      </c>
      <c r="H101" s="104">
        <v>0.02</v>
      </c>
      <c r="I101" s="105">
        <v>15</v>
      </c>
      <c r="J101" s="104">
        <v>60.5</v>
      </c>
      <c r="K101" s="124" t="s">
        <v>44</v>
      </c>
      <c r="L101" s="40"/>
    </row>
    <row r="102" spans="1:12" ht="14.5" x14ac:dyDescent="0.35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5" t="s">
        <v>87</v>
      </c>
      <c r="L102" s="40"/>
    </row>
    <row r="103" spans="1:12" ht="14.5" x14ac:dyDescent="0.3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1"/>
      <c r="L103" s="40"/>
    </row>
    <row r="104" spans="1:12" ht="14.5" x14ac:dyDescent="0.35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1"/>
      <c r="L104" s="40"/>
    </row>
    <row r="105" spans="1:12" ht="14.5" x14ac:dyDescent="0.3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1"/>
      <c r="L105" s="40"/>
    </row>
    <row r="106" spans="1:12" ht="14.5" x14ac:dyDescent="0.35">
      <c r="A106" s="24"/>
      <c r="B106" s="17"/>
      <c r="C106" s="8"/>
      <c r="D106" s="18" t="s">
        <v>33</v>
      </c>
      <c r="E106" s="9"/>
      <c r="F106" s="19">
        <f>SUM(F99:F105)</f>
        <v>522</v>
      </c>
      <c r="G106" s="120">
        <f>SUM(G99:G105)</f>
        <v>16.75</v>
      </c>
      <c r="H106" s="19">
        <f t="shared" ref="H106" si="34">SUM(H99:H105)</f>
        <v>23.6</v>
      </c>
      <c r="I106" s="19">
        <f t="shared" ref="I106" si="35">SUM(I99:I105)</f>
        <v>86.92</v>
      </c>
      <c r="J106" s="19">
        <f t="shared" ref="J106:L106" si="36">SUM(J99:J105)</f>
        <v>627.49</v>
      </c>
      <c r="K106" s="132"/>
      <c r="L106" s="19">
        <f t="shared" si="36"/>
        <v>86.1</v>
      </c>
    </row>
    <row r="107" spans="1:12" ht="14.5" x14ac:dyDescent="0.35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5" t="s">
        <v>129</v>
      </c>
      <c r="F107" s="116">
        <v>60</v>
      </c>
      <c r="G107" s="117">
        <v>0.46</v>
      </c>
      <c r="H107" s="117">
        <v>3.24</v>
      </c>
      <c r="I107" s="118">
        <v>1.62</v>
      </c>
      <c r="J107" s="117">
        <v>37.5</v>
      </c>
      <c r="K107" s="140" t="s">
        <v>126</v>
      </c>
      <c r="L107" s="40">
        <v>123</v>
      </c>
    </row>
    <row r="108" spans="1:12" ht="14.5" x14ac:dyDescent="0.35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5" t="s">
        <v>127</v>
      </c>
      <c r="L108" s="40"/>
    </row>
    <row r="109" spans="1:12" ht="14.5" x14ac:dyDescent="0.35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5" t="s">
        <v>128</v>
      </c>
      <c r="L109" s="40"/>
    </row>
    <row r="110" spans="1:12" ht="29" x14ac:dyDescent="0.35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5" t="s">
        <v>54</v>
      </c>
      <c r="L110" s="40"/>
    </row>
    <row r="111" spans="1:12" ht="14.5" x14ac:dyDescent="0.35">
      <c r="A111" s="23"/>
      <c r="B111" s="15"/>
      <c r="C111" s="11"/>
      <c r="D111" s="7" t="s">
        <v>30</v>
      </c>
      <c r="E111" s="106" t="s">
        <v>82</v>
      </c>
      <c r="F111" s="107">
        <v>200</v>
      </c>
      <c r="G111" s="108">
        <v>0.06</v>
      </c>
      <c r="H111" s="108">
        <v>0</v>
      </c>
      <c r="I111" s="109">
        <v>15.34</v>
      </c>
      <c r="J111" s="108">
        <v>61.6</v>
      </c>
      <c r="K111" s="139" t="s">
        <v>83</v>
      </c>
      <c r="L111" s="40"/>
    </row>
    <row r="112" spans="1:12" ht="14.5" x14ac:dyDescent="0.35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5" t="s">
        <v>58</v>
      </c>
      <c r="L112" s="40"/>
    </row>
    <row r="113" spans="1:12" ht="14.5" x14ac:dyDescent="0.35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4" t="s">
        <v>60</v>
      </c>
      <c r="L113" s="40"/>
    </row>
    <row r="114" spans="1:12" ht="14.5" x14ac:dyDescent="0.3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1"/>
      <c r="L114" s="40"/>
    </row>
    <row r="115" spans="1:12" ht="14.5" x14ac:dyDescent="0.3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1"/>
      <c r="L115" s="40"/>
    </row>
    <row r="116" spans="1:12" ht="15" thickBot="1" x14ac:dyDescent="0.4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37">SUM(G107:G115)</f>
        <v>26.439999999999998</v>
      </c>
      <c r="H116" s="19">
        <f t="shared" ref="H116" si="38">SUM(H107:H115)</f>
        <v>23.28</v>
      </c>
      <c r="I116" s="19">
        <f t="shared" ref="I116" si="39">SUM(I107:I115)</f>
        <v>116.86</v>
      </c>
      <c r="J116" s="19">
        <f t="shared" ref="J116:L116" si="40">SUM(J107:J115)</f>
        <v>782.68000000000006</v>
      </c>
      <c r="K116" s="132"/>
      <c r="L116" s="19">
        <f t="shared" si="40"/>
        <v>123</v>
      </c>
    </row>
    <row r="117" spans="1:12" ht="14.5" x14ac:dyDescent="0.35">
      <c r="A117" s="23"/>
      <c r="B117" s="15"/>
      <c r="C117" s="82" t="s">
        <v>61</v>
      </c>
      <c r="D117" s="121" t="s">
        <v>132</v>
      </c>
      <c r="E117" s="88" t="s">
        <v>134</v>
      </c>
      <c r="F117" s="89">
        <v>80</v>
      </c>
      <c r="G117" s="90">
        <v>5.94</v>
      </c>
      <c r="H117" s="90">
        <v>9.92</v>
      </c>
      <c r="I117" s="91">
        <v>23.3</v>
      </c>
      <c r="J117" s="90">
        <v>207.46</v>
      </c>
      <c r="K117" s="135"/>
      <c r="L117" s="40">
        <v>36.9</v>
      </c>
    </row>
    <row r="118" spans="1:12" ht="14.5" x14ac:dyDescent="0.35">
      <c r="A118" s="23"/>
      <c r="B118" s="15"/>
      <c r="C118" s="82"/>
      <c r="D118" s="111" t="s">
        <v>125</v>
      </c>
      <c r="E118" s="55" t="s">
        <v>135</v>
      </c>
      <c r="F118" s="56">
        <v>50</v>
      </c>
      <c r="G118" s="104">
        <v>1.88</v>
      </c>
      <c r="H118" s="104">
        <v>7.0000000000000007E-2</v>
      </c>
      <c r="I118" s="105">
        <v>8.49</v>
      </c>
      <c r="J118" s="104">
        <v>42.11</v>
      </c>
      <c r="K118" s="124" t="s">
        <v>133</v>
      </c>
      <c r="L118" s="40"/>
    </row>
    <row r="119" spans="1:12" ht="14.5" x14ac:dyDescent="0.35">
      <c r="A119" s="23"/>
      <c r="B119" s="15"/>
      <c r="C119" s="82"/>
      <c r="D119" s="111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5" t="s">
        <v>97</v>
      </c>
      <c r="L119" s="40"/>
    </row>
    <row r="120" spans="1:12" ht="14.5" x14ac:dyDescent="0.35">
      <c r="A120" s="23"/>
      <c r="B120" s="15"/>
      <c r="C120" s="82"/>
      <c r="D120" s="18" t="s">
        <v>33</v>
      </c>
      <c r="E120" s="83"/>
      <c r="F120" s="84">
        <f>F119+F118+F117</f>
        <v>330</v>
      </c>
      <c r="G120" s="84">
        <f t="shared" ref="G120:J120" si="41">G119+G118+G117</f>
        <v>8.1999999999999993</v>
      </c>
      <c r="H120" s="84">
        <f t="shared" si="41"/>
        <v>9.99</v>
      </c>
      <c r="I120" s="84">
        <f t="shared" si="41"/>
        <v>57.510000000000005</v>
      </c>
      <c r="J120" s="84">
        <f t="shared" si="41"/>
        <v>353.97</v>
      </c>
      <c r="K120" s="141"/>
      <c r="L120" s="84">
        <f>SUM(L117:L119)</f>
        <v>36.9</v>
      </c>
    </row>
    <row r="121" spans="1:12" ht="15.75" customHeight="1" thickBot="1" x14ac:dyDescent="0.3">
      <c r="A121" s="28">
        <f>A99</f>
        <v>1</v>
      </c>
      <c r="B121" s="29">
        <f>B99</f>
        <v>5</v>
      </c>
      <c r="C121" s="174" t="s">
        <v>4</v>
      </c>
      <c r="D121" s="175"/>
      <c r="E121" s="30"/>
      <c r="F121" s="31">
        <f>F106+F116+F120</f>
        <v>1652</v>
      </c>
      <c r="G121" s="31">
        <f t="shared" ref="G121:J121" si="42">G106+G116+G120</f>
        <v>51.39</v>
      </c>
      <c r="H121" s="31">
        <f t="shared" si="42"/>
        <v>56.870000000000005</v>
      </c>
      <c r="I121" s="31">
        <f t="shared" si="42"/>
        <v>261.29000000000002</v>
      </c>
      <c r="J121" s="31">
        <f t="shared" si="42"/>
        <v>1764.14</v>
      </c>
      <c r="K121" s="30"/>
      <c r="L121" s="31">
        <f>L106+L116+L120</f>
        <v>246</v>
      </c>
    </row>
    <row r="122" spans="1:12" ht="25" x14ac:dyDescent="0.35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2" t="s">
        <v>40</v>
      </c>
      <c r="L122" s="38">
        <v>86.1</v>
      </c>
    </row>
    <row r="123" spans="1:12" ht="14.5" x14ac:dyDescent="0.35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3" t="s">
        <v>42</v>
      </c>
      <c r="L123" s="40"/>
    </row>
    <row r="124" spans="1:12" ht="14.5" x14ac:dyDescent="0.35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5" t="s">
        <v>71</v>
      </c>
      <c r="L124" s="40"/>
    </row>
    <row r="125" spans="1:12" ht="14.5" x14ac:dyDescent="0.35">
      <c r="A125" s="23"/>
      <c r="B125" s="15"/>
      <c r="C125" s="11"/>
      <c r="D125" s="7" t="s">
        <v>23</v>
      </c>
      <c r="E125" s="51"/>
      <c r="F125" s="77"/>
      <c r="G125" s="104"/>
      <c r="H125" s="104"/>
      <c r="I125" s="105"/>
      <c r="J125" s="104"/>
      <c r="K125" s="125"/>
      <c r="L125" s="40"/>
    </row>
    <row r="126" spans="1:12" ht="14.5" x14ac:dyDescent="0.35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6" t="s">
        <v>46</v>
      </c>
      <c r="L126" s="40"/>
    </row>
    <row r="127" spans="1:12" ht="14.5" x14ac:dyDescent="0.3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1"/>
      <c r="L127" s="40"/>
    </row>
    <row r="128" spans="1:12" ht="14.5" x14ac:dyDescent="0.3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1"/>
      <c r="L128" s="40"/>
    </row>
    <row r="129" spans="1:12" ht="14.5" x14ac:dyDescent="0.35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3">SUM(G122:G128)</f>
        <v>11.24</v>
      </c>
      <c r="H129" s="19">
        <f t="shared" si="43"/>
        <v>12.41</v>
      </c>
      <c r="I129" s="19">
        <f t="shared" si="43"/>
        <v>92.62</v>
      </c>
      <c r="J129" s="19">
        <f t="shared" si="43"/>
        <v>511.14</v>
      </c>
      <c r="K129" s="132"/>
      <c r="L129" s="19">
        <f t="shared" ref="L129" si="44">SUM(L122:L128)</f>
        <v>86.1</v>
      </c>
    </row>
    <row r="130" spans="1:12" ht="14.5" x14ac:dyDescent="0.3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3">
        <v>60</v>
      </c>
      <c r="G130" s="104">
        <v>0.43</v>
      </c>
      <c r="H130" s="104">
        <v>3.23</v>
      </c>
      <c r="I130" s="105">
        <v>1.1599999999999999</v>
      </c>
      <c r="J130" s="104">
        <v>35.44</v>
      </c>
      <c r="K130" s="124" t="s">
        <v>76</v>
      </c>
      <c r="L130" s="40">
        <v>123</v>
      </c>
    </row>
    <row r="131" spans="1:12" ht="14.5" x14ac:dyDescent="0.35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5" t="s">
        <v>137</v>
      </c>
      <c r="L131" s="40"/>
    </row>
    <row r="132" spans="1:12" ht="14.5" x14ac:dyDescent="0.35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5" t="s">
        <v>138</v>
      </c>
      <c r="L132" s="40"/>
    </row>
    <row r="133" spans="1:12" ht="25.15" customHeight="1" x14ac:dyDescent="0.35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5" t="s">
        <v>54</v>
      </c>
      <c r="L133" s="40"/>
    </row>
    <row r="134" spans="1:12" ht="14.5" x14ac:dyDescent="0.35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4" t="s">
        <v>56</v>
      </c>
      <c r="L134" s="40"/>
    </row>
    <row r="135" spans="1:12" ht="14.5" x14ac:dyDescent="0.35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4" t="s">
        <v>58</v>
      </c>
      <c r="L135" s="40"/>
    </row>
    <row r="136" spans="1:12" ht="14.5" x14ac:dyDescent="0.35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4" t="s">
        <v>60</v>
      </c>
      <c r="L136" s="40"/>
    </row>
    <row r="137" spans="1:12" ht="14.5" x14ac:dyDescent="0.3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1"/>
      <c r="L137" s="40"/>
    </row>
    <row r="138" spans="1:12" ht="14.5" x14ac:dyDescent="0.3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1"/>
      <c r="L138" s="40"/>
    </row>
    <row r="139" spans="1:12" ht="15" thickBot="1" x14ac:dyDescent="0.4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5">SUM(G130:G138)</f>
        <v>34.65</v>
      </c>
      <c r="H139" s="19">
        <f t="shared" si="45"/>
        <v>34.869999999999997</v>
      </c>
      <c r="I139" s="19">
        <f t="shared" si="45"/>
        <v>124.36000000000001</v>
      </c>
      <c r="J139" s="19">
        <f t="shared" si="45"/>
        <v>949.86000000000013</v>
      </c>
      <c r="K139" s="132"/>
      <c r="L139" s="19">
        <f t="shared" ref="L139" si="46">SUM(L130:L138)</f>
        <v>123</v>
      </c>
    </row>
    <row r="140" spans="1:12" ht="14.5" x14ac:dyDescent="0.35">
      <c r="A140" s="23"/>
      <c r="B140" s="15"/>
      <c r="C140" s="82" t="s">
        <v>61</v>
      </c>
      <c r="D140" s="87" t="s">
        <v>21</v>
      </c>
      <c r="E140" s="88" t="s">
        <v>62</v>
      </c>
      <c r="F140" s="89">
        <v>140</v>
      </c>
      <c r="G140" s="90">
        <v>6.71</v>
      </c>
      <c r="H140" s="90">
        <v>9.14</v>
      </c>
      <c r="I140" s="91">
        <v>27.33</v>
      </c>
      <c r="J140" s="90">
        <v>218.42</v>
      </c>
      <c r="K140" s="135" t="s">
        <v>63</v>
      </c>
      <c r="L140" s="40">
        <v>36.9</v>
      </c>
    </row>
    <row r="141" spans="1:12" ht="14.5" x14ac:dyDescent="0.35">
      <c r="A141" s="23"/>
      <c r="B141" s="15"/>
      <c r="C141" s="82"/>
      <c r="D141" s="92" t="s">
        <v>30</v>
      </c>
      <c r="E141" s="78" t="s">
        <v>64</v>
      </c>
      <c r="F141" s="93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4" t="s">
        <v>65</v>
      </c>
      <c r="L141" s="40"/>
    </row>
    <row r="142" spans="1:12" ht="14.5" x14ac:dyDescent="0.35">
      <c r="A142" s="23"/>
      <c r="B142" s="15"/>
      <c r="C142" s="82"/>
      <c r="D142" s="6"/>
      <c r="E142" s="39"/>
      <c r="F142" s="40"/>
      <c r="G142" s="40"/>
      <c r="H142" s="40"/>
      <c r="I142" s="40"/>
      <c r="J142" s="40"/>
      <c r="K142" s="131"/>
      <c r="L142" s="40"/>
    </row>
    <row r="143" spans="1:12" ht="14.5" x14ac:dyDescent="0.35">
      <c r="A143" s="23"/>
      <c r="B143" s="15"/>
      <c r="C143" s="82"/>
      <c r="D143" s="18" t="s">
        <v>33</v>
      </c>
      <c r="E143" s="83"/>
      <c r="F143" s="84">
        <f>F141+F140</f>
        <v>340</v>
      </c>
      <c r="G143" s="84">
        <f t="shared" ref="G143:J143" si="47">G141+G140</f>
        <v>6.85</v>
      </c>
      <c r="H143" s="84">
        <f t="shared" si="47"/>
        <v>9.2000000000000011</v>
      </c>
      <c r="I143" s="84">
        <f t="shared" si="47"/>
        <v>49.69</v>
      </c>
      <c r="J143" s="84">
        <f t="shared" si="47"/>
        <v>308.95999999999998</v>
      </c>
      <c r="K143" s="141"/>
      <c r="L143" s="84">
        <f>SUM(L140:L142)</f>
        <v>36.9</v>
      </c>
    </row>
    <row r="144" spans="1:12" ht="15" thickBot="1" x14ac:dyDescent="0.3">
      <c r="A144" s="28">
        <f>A122</f>
        <v>2</v>
      </c>
      <c r="B144" s="29">
        <f>B122</f>
        <v>1</v>
      </c>
      <c r="C144" s="174" t="s">
        <v>4</v>
      </c>
      <c r="D144" s="175"/>
      <c r="E144" s="30"/>
      <c r="F144" s="31">
        <f>F129+F139+F143</f>
        <v>1685</v>
      </c>
      <c r="G144" s="31">
        <f t="shared" ref="G144:J144" si="48">G129+G139+G143</f>
        <v>52.74</v>
      </c>
      <c r="H144" s="31">
        <f t="shared" si="48"/>
        <v>56.480000000000004</v>
      </c>
      <c r="I144" s="31">
        <f t="shared" si="48"/>
        <v>266.67</v>
      </c>
      <c r="J144" s="31">
        <f t="shared" si="48"/>
        <v>1769.96</v>
      </c>
      <c r="K144" s="30"/>
      <c r="L144" s="31">
        <f>L129+L139+L143</f>
        <v>246</v>
      </c>
    </row>
    <row r="145" spans="1:12" ht="14.5" x14ac:dyDescent="0.35">
      <c r="A145" s="14">
        <v>2</v>
      </c>
      <c r="B145" s="15">
        <v>2</v>
      </c>
      <c r="C145" s="22" t="s">
        <v>20</v>
      </c>
      <c r="D145" s="5" t="s">
        <v>21</v>
      </c>
      <c r="E145" s="96" t="s">
        <v>142</v>
      </c>
      <c r="F145" s="97">
        <v>150</v>
      </c>
      <c r="G145" s="98">
        <v>4.3499999999999996</v>
      </c>
      <c r="H145" s="98">
        <v>2.25</v>
      </c>
      <c r="I145" s="99">
        <v>24.15</v>
      </c>
      <c r="J145" s="98">
        <v>134.94</v>
      </c>
      <c r="K145" s="137" t="s">
        <v>141</v>
      </c>
      <c r="L145" s="38">
        <v>86.1</v>
      </c>
    </row>
    <row r="146" spans="1:12" ht="14.5" x14ac:dyDescent="0.35">
      <c r="A146" s="14"/>
      <c r="B146" s="15"/>
      <c r="C146" s="11"/>
      <c r="D146" s="114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5" t="s">
        <v>143</v>
      </c>
      <c r="L146" s="40"/>
    </row>
    <row r="147" spans="1:12" ht="14.5" x14ac:dyDescent="0.35">
      <c r="A147" s="14"/>
      <c r="B147" s="15"/>
      <c r="C147" s="11"/>
      <c r="D147" s="114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5" t="s">
        <v>108</v>
      </c>
      <c r="L147" s="40"/>
    </row>
    <row r="148" spans="1:12" ht="14.5" x14ac:dyDescent="0.35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4">
        <v>3.9</v>
      </c>
      <c r="H148" s="104">
        <v>3.06</v>
      </c>
      <c r="I148" s="105">
        <v>16.34</v>
      </c>
      <c r="J148" s="104">
        <v>108.66</v>
      </c>
      <c r="K148" s="124" t="s">
        <v>88</v>
      </c>
      <c r="L148" s="40"/>
    </row>
    <row r="149" spans="1:12" ht="14.5" x14ac:dyDescent="0.35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5" t="s">
        <v>87</v>
      </c>
      <c r="L149" s="40"/>
    </row>
    <row r="150" spans="1:12" ht="14.5" x14ac:dyDescent="0.35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6" t="s">
        <v>46</v>
      </c>
      <c r="L150" s="40"/>
    </row>
    <row r="151" spans="1:12" ht="14.5" x14ac:dyDescent="0.3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1"/>
      <c r="L151" s="40"/>
    </row>
    <row r="152" spans="1:12" ht="14.5" x14ac:dyDescent="0.35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1"/>
      <c r="L152" s="40"/>
    </row>
    <row r="153" spans="1:12" ht="15" thickBot="1" x14ac:dyDescent="0.4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49">SUM(G145:G152)</f>
        <v>17.739999999999998</v>
      </c>
      <c r="H153" s="19">
        <f t="shared" si="49"/>
        <v>17.350000000000001</v>
      </c>
      <c r="I153" s="19">
        <f t="shared" si="49"/>
        <v>87.77</v>
      </c>
      <c r="J153" s="19">
        <f t="shared" si="49"/>
        <v>579.04</v>
      </c>
      <c r="K153" s="132"/>
      <c r="L153" s="19">
        <f t="shared" ref="L153" si="50">SUM(L145:L152)</f>
        <v>86.1</v>
      </c>
    </row>
    <row r="154" spans="1:12" ht="14.5" x14ac:dyDescent="0.35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6" t="s">
        <v>149</v>
      </c>
      <c r="F154" s="97">
        <v>60</v>
      </c>
      <c r="G154" s="98">
        <v>0.77</v>
      </c>
      <c r="H154" s="98">
        <v>3.22</v>
      </c>
      <c r="I154" s="99">
        <v>4.38</v>
      </c>
      <c r="J154" s="98">
        <v>49.59</v>
      </c>
      <c r="K154" s="100" t="s">
        <v>146</v>
      </c>
      <c r="L154" s="40">
        <v>123</v>
      </c>
    </row>
    <row r="155" spans="1:12" ht="14.5" x14ac:dyDescent="0.35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4.5" x14ac:dyDescent="0.35">
      <c r="A156" s="14"/>
      <c r="B156" s="15"/>
      <c r="C156" s="11"/>
      <c r="D156" s="7" t="s">
        <v>28</v>
      </c>
      <c r="E156" s="106" t="s">
        <v>150</v>
      </c>
      <c r="F156" s="143">
        <v>90</v>
      </c>
      <c r="G156" s="108">
        <v>11.07</v>
      </c>
      <c r="H156" s="108">
        <v>14.76</v>
      </c>
      <c r="I156" s="109">
        <v>16.02</v>
      </c>
      <c r="J156" s="108">
        <v>236.2</v>
      </c>
      <c r="K156" s="110" t="s">
        <v>147</v>
      </c>
      <c r="L156" s="40"/>
    </row>
    <row r="157" spans="1:12" ht="14.5" x14ac:dyDescent="0.35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4.5" x14ac:dyDescent="0.35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4.5" x14ac:dyDescent="0.35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4.5" x14ac:dyDescent="0.35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4.5" x14ac:dyDescent="0.35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1"/>
      <c r="L161" s="40"/>
    </row>
    <row r="162" spans="1:12" ht="14.5" x14ac:dyDescent="0.35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1"/>
      <c r="L162" s="40"/>
    </row>
    <row r="163" spans="1:12" ht="15" thickBot="1" x14ac:dyDescent="0.4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1">SUM(G154:G162)</f>
        <v>30.380000000000003</v>
      </c>
      <c r="H163" s="19">
        <f t="shared" si="51"/>
        <v>30.630000000000003</v>
      </c>
      <c r="I163" s="19">
        <f t="shared" si="51"/>
        <v>131.81</v>
      </c>
      <c r="J163" s="19">
        <f t="shared" si="51"/>
        <v>919.3599999999999</v>
      </c>
      <c r="K163" s="132"/>
      <c r="L163" s="19">
        <f t="shared" ref="L163" si="52">SUM(L154:L162)</f>
        <v>123</v>
      </c>
    </row>
    <row r="164" spans="1:12" ht="14.5" x14ac:dyDescent="0.35">
      <c r="A164" s="16"/>
      <c r="B164" s="17"/>
      <c r="C164" s="82" t="s">
        <v>61</v>
      </c>
      <c r="D164" s="121" t="s">
        <v>132</v>
      </c>
      <c r="E164" s="88" t="s">
        <v>134</v>
      </c>
      <c r="F164" s="89">
        <v>80</v>
      </c>
      <c r="G164" s="90">
        <v>5.94</v>
      </c>
      <c r="H164" s="90">
        <v>9.92</v>
      </c>
      <c r="I164" s="91">
        <v>23.3</v>
      </c>
      <c r="J164" s="90">
        <v>207.46</v>
      </c>
      <c r="K164" s="135"/>
      <c r="L164" s="84">
        <v>36.9</v>
      </c>
    </row>
    <row r="165" spans="1:12" ht="14.5" x14ac:dyDescent="0.35">
      <c r="A165" s="16"/>
      <c r="B165" s="17"/>
      <c r="C165" s="82"/>
      <c r="D165" s="111" t="s">
        <v>125</v>
      </c>
      <c r="E165" s="55" t="s">
        <v>135</v>
      </c>
      <c r="F165" s="56">
        <v>50</v>
      </c>
      <c r="G165" s="104">
        <v>1.88</v>
      </c>
      <c r="H165" s="104">
        <v>7.0000000000000007E-2</v>
      </c>
      <c r="I165" s="105">
        <v>8.49</v>
      </c>
      <c r="J165" s="104">
        <v>42.11</v>
      </c>
      <c r="K165" s="124" t="s">
        <v>133</v>
      </c>
      <c r="L165" s="84"/>
    </row>
    <row r="166" spans="1:12" ht="14.5" x14ac:dyDescent="0.35">
      <c r="A166" s="16"/>
      <c r="B166" s="17"/>
      <c r="C166" s="82"/>
      <c r="D166" s="6"/>
      <c r="E166" s="39" t="s">
        <v>152</v>
      </c>
      <c r="F166" s="40">
        <v>200</v>
      </c>
      <c r="G166" s="40">
        <v>0.16</v>
      </c>
      <c r="H166" s="40">
        <v>0.16</v>
      </c>
      <c r="I166" s="40">
        <v>18.54</v>
      </c>
      <c r="J166" s="40">
        <v>76.239999999999995</v>
      </c>
      <c r="K166" s="131" t="s">
        <v>105</v>
      </c>
      <c r="L166" s="40"/>
    </row>
    <row r="167" spans="1:12" ht="14.5" x14ac:dyDescent="0.35">
      <c r="A167" s="16"/>
      <c r="B167" s="17"/>
      <c r="C167" s="82"/>
      <c r="D167" s="6"/>
      <c r="E167" s="39"/>
      <c r="F167" s="40"/>
      <c r="G167" s="40"/>
      <c r="H167" s="40"/>
      <c r="I167" s="40"/>
      <c r="J167" s="40"/>
      <c r="K167" s="131"/>
      <c r="L167" s="40"/>
    </row>
    <row r="168" spans="1:12" ht="14.5" x14ac:dyDescent="0.35">
      <c r="A168" s="16"/>
      <c r="B168" s="17"/>
      <c r="C168" s="82"/>
      <c r="D168" s="18" t="s">
        <v>33</v>
      </c>
      <c r="E168" s="83"/>
      <c r="F168" s="84">
        <f>F166+F165+F164</f>
        <v>330</v>
      </c>
      <c r="G168" s="84">
        <f t="shared" ref="G168:J168" si="53">G166+G165+G164</f>
        <v>7.98</v>
      </c>
      <c r="H168" s="84">
        <f t="shared" si="53"/>
        <v>10.15</v>
      </c>
      <c r="I168" s="84">
        <f t="shared" si="53"/>
        <v>50.33</v>
      </c>
      <c r="J168" s="84">
        <f t="shared" si="53"/>
        <v>325.81</v>
      </c>
      <c r="K168" s="141"/>
      <c r="L168" s="84">
        <f>SUM(L164:L167)</f>
        <v>36.9</v>
      </c>
    </row>
    <row r="169" spans="1:12" ht="15" thickBot="1" x14ac:dyDescent="0.3">
      <c r="A169" s="32">
        <f>A145</f>
        <v>2</v>
      </c>
      <c r="B169" s="32">
        <f>B145</f>
        <v>2</v>
      </c>
      <c r="C169" s="174" t="s">
        <v>4</v>
      </c>
      <c r="D169" s="175"/>
      <c r="E169" s="30"/>
      <c r="F169" s="31">
        <f>F153+F163+F168</f>
        <v>1705</v>
      </c>
      <c r="G169" s="31">
        <f t="shared" ref="G169:J169" si="54">G153+G163+G168</f>
        <v>56.100000000000009</v>
      </c>
      <c r="H169" s="31">
        <f t="shared" si="54"/>
        <v>58.13</v>
      </c>
      <c r="I169" s="31">
        <f t="shared" si="54"/>
        <v>269.90999999999997</v>
      </c>
      <c r="J169" s="31">
        <f t="shared" si="54"/>
        <v>1824.2099999999998</v>
      </c>
      <c r="K169" s="30"/>
      <c r="L169" s="31">
        <f>L153+L163+L168</f>
        <v>246</v>
      </c>
    </row>
    <row r="170" spans="1:12" ht="14.5" x14ac:dyDescent="0.35">
      <c r="A170" s="20">
        <v>2</v>
      </c>
      <c r="B170" s="21">
        <v>3</v>
      </c>
      <c r="C170" s="22" t="s">
        <v>20</v>
      </c>
      <c r="D170" s="5" t="s">
        <v>21</v>
      </c>
      <c r="E170" s="96" t="s">
        <v>154</v>
      </c>
      <c r="F170" s="97">
        <v>150</v>
      </c>
      <c r="G170" s="98">
        <v>16.38</v>
      </c>
      <c r="H170" s="98">
        <v>15.9</v>
      </c>
      <c r="I170" s="99">
        <v>21.62</v>
      </c>
      <c r="J170" s="98">
        <v>295.12</v>
      </c>
      <c r="K170" s="100" t="s">
        <v>153</v>
      </c>
      <c r="L170" s="38">
        <v>86.1</v>
      </c>
    </row>
    <row r="171" spans="1:12" ht="14.5" x14ac:dyDescent="0.35">
      <c r="A171" s="23"/>
      <c r="B171" s="15"/>
      <c r="C171" s="11"/>
      <c r="D171" s="114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5" t="s">
        <v>108</v>
      </c>
      <c r="L171" s="40"/>
    </row>
    <row r="172" spans="1:12" ht="14.5" x14ac:dyDescent="0.35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4">
        <v>0.08</v>
      </c>
      <c r="H172" s="104">
        <v>0.02</v>
      </c>
      <c r="I172" s="105">
        <v>15</v>
      </c>
      <c r="J172" s="104">
        <v>60.5</v>
      </c>
      <c r="K172" s="124" t="s">
        <v>44</v>
      </c>
      <c r="L172" s="40"/>
    </row>
    <row r="173" spans="1:12" ht="15.75" customHeight="1" x14ac:dyDescent="0.35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4.5" x14ac:dyDescent="0.35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4" t="s">
        <v>46</v>
      </c>
      <c r="L174" s="40"/>
    </row>
    <row r="175" spans="1:12" ht="14.5" x14ac:dyDescent="0.3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1"/>
      <c r="L175" s="40"/>
    </row>
    <row r="176" spans="1:12" ht="14.5" x14ac:dyDescent="0.3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1"/>
      <c r="L176" s="40"/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2"/>
      <c r="L177" s="19">
        <f>SUM(L170:L176)</f>
        <v>86.1</v>
      </c>
    </row>
    <row r="178" spans="1:12" ht="14.5" x14ac:dyDescent="0.35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5" t="s">
        <v>115</v>
      </c>
      <c r="F178" s="116">
        <v>60</v>
      </c>
      <c r="G178" s="117">
        <v>0.53</v>
      </c>
      <c r="H178" s="117">
        <v>3.26</v>
      </c>
      <c r="I178" s="118">
        <v>1.95</v>
      </c>
      <c r="J178" s="117">
        <v>39.22</v>
      </c>
      <c r="K178" s="145" t="s">
        <v>110</v>
      </c>
      <c r="L178" s="40">
        <v>123</v>
      </c>
    </row>
    <row r="179" spans="1:12" ht="14.5" x14ac:dyDescent="0.35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4.5" x14ac:dyDescent="0.35">
      <c r="A180" s="23"/>
      <c r="B180" s="15"/>
      <c r="C180" s="11"/>
      <c r="D180" s="7" t="s">
        <v>21</v>
      </c>
      <c r="E180" s="106" t="s">
        <v>156</v>
      </c>
      <c r="F180" s="143">
        <v>150</v>
      </c>
      <c r="G180" s="108">
        <v>12.96</v>
      </c>
      <c r="H180" s="108">
        <v>20.100000000000001</v>
      </c>
      <c r="I180" s="109">
        <v>25.55</v>
      </c>
      <c r="J180" s="108">
        <v>334.94</v>
      </c>
      <c r="K180" s="110" t="s">
        <v>155</v>
      </c>
      <c r="L180" s="40"/>
    </row>
    <row r="181" spans="1:12" ht="14.5" x14ac:dyDescent="0.35">
      <c r="A181" s="23"/>
      <c r="B181" s="15"/>
      <c r="C181" s="11"/>
      <c r="D181" s="114" t="s">
        <v>91</v>
      </c>
      <c r="E181" s="39"/>
      <c r="F181" s="40"/>
      <c r="G181" s="40"/>
      <c r="H181" s="40"/>
      <c r="I181" s="40"/>
      <c r="J181" s="40"/>
      <c r="K181" s="131"/>
      <c r="L181" s="40"/>
    </row>
    <row r="182" spans="1:12" ht="14.5" x14ac:dyDescent="0.35">
      <c r="A182" s="23"/>
      <c r="B182" s="15"/>
      <c r="C182" s="11"/>
      <c r="D182" s="7" t="s">
        <v>30</v>
      </c>
      <c r="E182" s="106" t="s">
        <v>82</v>
      </c>
      <c r="F182" s="107">
        <v>200</v>
      </c>
      <c r="G182" s="108">
        <v>0.06</v>
      </c>
      <c r="H182" s="108">
        <v>0</v>
      </c>
      <c r="I182" s="109">
        <v>15.34</v>
      </c>
      <c r="J182" s="108">
        <v>61.6</v>
      </c>
      <c r="K182" s="110" t="s">
        <v>83</v>
      </c>
      <c r="L182" s="40"/>
    </row>
    <row r="183" spans="1:12" ht="14.5" x14ac:dyDescent="0.35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4.5" x14ac:dyDescent="0.35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4.5" x14ac:dyDescent="0.3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1"/>
      <c r="L185" s="40"/>
    </row>
    <row r="186" spans="1:12" ht="14.5" x14ac:dyDescent="0.3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1"/>
      <c r="L186" s="40"/>
    </row>
    <row r="187" spans="1:12" ht="15" thickBot="1" x14ac:dyDescent="0.4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55">SUM(G178:G186)</f>
        <v>20.930000000000003</v>
      </c>
      <c r="H187" s="19">
        <f t="shared" si="55"/>
        <v>29.19</v>
      </c>
      <c r="I187" s="19">
        <f t="shared" si="55"/>
        <v>100.71</v>
      </c>
      <c r="J187" s="19">
        <f t="shared" si="55"/>
        <v>749.23</v>
      </c>
      <c r="K187" s="132"/>
      <c r="L187" s="19">
        <f t="shared" ref="L187" si="56">SUM(L178:L186)</f>
        <v>123</v>
      </c>
    </row>
    <row r="188" spans="1:12" ht="14.5" x14ac:dyDescent="0.35">
      <c r="A188" s="23"/>
      <c r="B188" s="15"/>
      <c r="C188" s="82" t="s">
        <v>61</v>
      </c>
      <c r="D188" s="87" t="s">
        <v>21</v>
      </c>
      <c r="E188" s="96" t="s">
        <v>121</v>
      </c>
      <c r="F188" s="97">
        <v>100</v>
      </c>
      <c r="G188" s="98">
        <v>9.14</v>
      </c>
      <c r="H188" s="98">
        <v>10.74</v>
      </c>
      <c r="I188" s="99">
        <v>31.08</v>
      </c>
      <c r="J188" s="98">
        <v>257.54000000000002</v>
      </c>
      <c r="K188" s="137" t="s">
        <v>120</v>
      </c>
      <c r="L188" s="40">
        <v>36.9</v>
      </c>
    </row>
    <row r="189" spans="1:12" ht="14.5" x14ac:dyDescent="0.35">
      <c r="A189" s="23"/>
      <c r="B189" s="15"/>
      <c r="C189" s="82"/>
      <c r="D189" s="111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4" t="s">
        <v>56</v>
      </c>
      <c r="L189" s="40"/>
    </row>
    <row r="190" spans="1:12" ht="14.5" x14ac:dyDescent="0.35">
      <c r="A190" s="23"/>
      <c r="B190" s="15"/>
      <c r="C190" s="82"/>
      <c r="D190" s="6"/>
      <c r="E190" s="39"/>
      <c r="F190" s="40"/>
      <c r="G190" s="40"/>
      <c r="H190" s="40"/>
      <c r="I190" s="40"/>
      <c r="J190" s="40"/>
      <c r="K190" s="131"/>
      <c r="L190" s="40"/>
    </row>
    <row r="191" spans="1:12" ht="14.5" x14ac:dyDescent="0.35">
      <c r="A191" s="23"/>
      <c r="B191" s="15"/>
      <c r="C191" s="82"/>
      <c r="D191" s="6"/>
      <c r="E191" s="39"/>
      <c r="F191" s="40"/>
      <c r="G191" s="40"/>
      <c r="H191" s="40"/>
      <c r="I191" s="40"/>
      <c r="J191" s="40"/>
      <c r="K191" s="131"/>
      <c r="L191" s="40"/>
    </row>
    <row r="192" spans="1:12" ht="14.5" x14ac:dyDescent="0.35">
      <c r="A192" s="23"/>
      <c r="B192" s="15"/>
      <c r="C192" s="82"/>
      <c r="D192" s="18" t="s">
        <v>33</v>
      </c>
      <c r="E192" s="83"/>
      <c r="F192" s="84">
        <f>F189+F188</f>
        <v>300</v>
      </c>
      <c r="G192" s="84">
        <f t="shared" ref="G192:J192" si="57">G189+G188</f>
        <v>9.32</v>
      </c>
      <c r="H192" s="84">
        <f t="shared" si="57"/>
        <v>10.82</v>
      </c>
      <c r="I192" s="84">
        <f t="shared" si="57"/>
        <v>47.379999999999995</v>
      </c>
      <c r="J192" s="84">
        <f t="shared" si="57"/>
        <v>324.18</v>
      </c>
      <c r="K192" s="141"/>
      <c r="L192" s="84">
        <f>SUM(L188:L191)</f>
        <v>36.9</v>
      </c>
    </row>
    <row r="193" spans="1:12" ht="15" thickBot="1" x14ac:dyDescent="0.3">
      <c r="A193" s="28">
        <f>A170</f>
        <v>2</v>
      </c>
      <c r="B193" s="29">
        <f>B170</f>
        <v>3</v>
      </c>
      <c r="C193" s="174" t="s">
        <v>4</v>
      </c>
      <c r="D193" s="175"/>
      <c r="E193" s="30"/>
      <c r="F193" s="31">
        <f>F177+F187+F192</f>
        <v>1547</v>
      </c>
      <c r="G193" s="31">
        <f t="shared" ref="G193:J193" si="58">G177+G187+G192</f>
        <v>49.94</v>
      </c>
      <c r="H193" s="31">
        <f t="shared" si="58"/>
        <v>63.64</v>
      </c>
      <c r="I193" s="31">
        <f t="shared" si="58"/>
        <v>208.16</v>
      </c>
      <c r="J193" s="31">
        <f t="shared" si="58"/>
        <v>1605.14</v>
      </c>
      <c r="K193" s="30"/>
      <c r="L193" s="31">
        <f>L177+L187+L192</f>
        <v>246</v>
      </c>
    </row>
    <row r="194" spans="1:12" ht="29" x14ac:dyDescent="0.35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6">
        <v>4.41</v>
      </c>
      <c r="H194" s="146">
        <v>5.05</v>
      </c>
      <c r="I194" s="147">
        <v>23.36</v>
      </c>
      <c r="J194" s="146">
        <v>156.57</v>
      </c>
      <c r="K194" s="74" t="s">
        <v>157</v>
      </c>
      <c r="L194" s="38">
        <v>86.1</v>
      </c>
    </row>
    <row r="195" spans="1:12" ht="14.5" x14ac:dyDescent="0.35">
      <c r="A195" s="23"/>
      <c r="B195" s="15"/>
      <c r="C195" s="11"/>
      <c r="D195" s="114" t="s">
        <v>91</v>
      </c>
      <c r="E195" s="67" t="s">
        <v>159</v>
      </c>
      <c r="F195" s="68">
        <v>20</v>
      </c>
      <c r="G195" s="150">
        <v>5.68</v>
      </c>
      <c r="H195" s="150">
        <v>9.93</v>
      </c>
      <c r="I195" s="151">
        <v>0.88</v>
      </c>
      <c r="J195" s="149">
        <v>115.66</v>
      </c>
      <c r="K195" s="148" t="s">
        <v>160</v>
      </c>
      <c r="L195" s="40"/>
    </row>
    <row r="196" spans="1:12" ht="14.5" x14ac:dyDescent="0.35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5" t="s">
        <v>71</v>
      </c>
      <c r="L196" s="40"/>
    </row>
    <row r="197" spans="1:12" ht="14.5" x14ac:dyDescent="0.35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5" t="s">
        <v>87</v>
      </c>
      <c r="L197" s="40"/>
    </row>
    <row r="198" spans="1:12" ht="14.5" x14ac:dyDescent="0.35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52">
        <v>65.55</v>
      </c>
      <c r="K198" s="144" t="s">
        <v>46</v>
      </c>
      <c r="L198" s="40"/>
    </row>
    <row r="199" spans="1:12" ht="14.5" x14ac:dyDescent="0.3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1"/>
      <c r="L199" s="40"/>
    </row>
    <row r="200" spans="1:12" ht="14.5" x14ac:dyDescent="0.3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1"/>
      <c r="L200" s="40"/>
    </row>
    <row r="201" spans="1:12" ht="14.5" x14ac:dyDescent="0.35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59">SUM(G194:G200)</f>
        <v>14.17</v>
      </c>
      <c r="H201" s="19">
        <f t="shared" si="59"/>
        <v>16.64</v>
      </c>
      <c r="I201" s="19">
        <f t="shared" si="59"/>
        <v>67.75</v>
      </c>
      <c r="J201" s="19">
        <f t="shared" si="59"/>
        <v>477.53000000000003</v>
      </c>
      <c r="K201" s="132"/>
      <c r="L201" s="19">
        <f t="shared" ref="L201" si="60">SUM(L194:L200)</f>
        <v>86.1</v>
      </c>
    </row>
    <row r="202" spans="1:12" ht="14.5" x14ac:dyDescent="0.35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4">
        <v>0.95</v>
      </c>
      <c r="H202" s="154">
        <v>2.69</v>
      </c>
      <c r="I202" s="154">
        <v>5.34</v>
      </c>
      <c r="J202" s="154">
        <v>49.57</v>
      </c>
      <c r="K202" s="153" t="s">
        <v>48</v>
      </c>
      <c r="L202" s="40">
        <v>123</v>
      </c>
    </row>
    <row r="203" spans="1:12" ht="14.5" x14ac:dyDescent="0.35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6">
        <v>6.12</v>
      </c>
      <c r="H203" s="146">
        <v>5.24</v>
      </c>
      <c r="I203" s="147">
        <v>13.49</v>
      </c>
      <c r="J203" s="146">
        <v>125.6</v>
      </c>
      <c r="K203" s="74" t="s">
        <v>111</v>
      </c>
      <c r="L203" s="40"/>
    </row>
    <row r="204" spans="1:12" ht="14.5" x14ac:dyDescent="0.35">
      <c r="A204" s="23"/>
      <c r="B204" s="15"/>
      <c r="C204" s="11"/>
      <c r="D204" s="7" t="s">
        <v>28</v>
      </c>
      <c r="E204" s="106" t="s">
        <v>163</v>
      </c>
      <c r="F204" s="143">
        <v>90</v>
      </c>
      <c r="G204" s="155">
        <v>13.82</v>
      </c>
      <c r="H204" s="155">
        <v>7.08</v>
      </c>
      <c r="I204" s="156">
        <v>11.48</v>
      </c>
      <c r="J204" s="155">
        <v>164.91</v>
      </c>
      <c r="K204" s="110" t="s">
        <v>161</v>
      </c>
      <c r="L204" s="40"/>
    </row>
    <row r="205" spans="1:12" ht="14.5" x14ac:dyDescent="0.35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6">
        <v>3.17</v>
      </c>
      <c r="H205" s="146">
        <v>10.050000000000001</v>
      </c>
      <c r="I205" s="147">
        <v>24.06</v>
      </c>
      <c r="J205" s="146">
        <v>199.35</v>
      </c>
      <c r="K205" s="74" t="s">
        <v>162</v>
      </c>
      <c r="L205" s="40"/>
    </row>
    <row r="206" spans="1:12" ht="14.5" x14ac:dyDescent="0.35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6">
        <v>0.38</v>
      </c>
      <c r="H206" s="146">
        <v>0</v>
      </c>
      <c r="I206" s="147">
        <v>25.72</v>
      </c>
      <c r="J206" s="146">
        <v>104.4</v>
      </c>
      <c r="K206" s="74" t="s">
        <v>97</v>
      </c>
      <c r="L206" s="40"/>
    </row>
    <row r="207" spans="1:12" ht="14.5" x14ac:dyDescent="0.35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57">
        <v>2.2799999999999998</v>
      </c>
      <c r="H207" s="157">
        <v>0.24</v>
      </c>
      <c r="I207" s="158">
        <v>14.76</v>
      </c>
      <c r="J207" s="154">
        <v>70.319999999999993</v>
      </c>
      <c r="K207" s="81" t="s">
        <v>58</v>
      </c>
      <c r="L207" s="40"/>
    </row>
    <row r="208" spans="1:12" ht="14.5" x14ac:dyDescent="0.35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6">
        <v>2.8</v>
      </c>
      <c r="H208" s="146">
        <v>0.55000000000000004</v>
      </c>
      <c r="I208" s="147">
        <v>29.7</v>
      </c>
      <c r="J208" s="146">
        <v>134.94999999999999</v>
      </c>
      <c r="K208" s="81" t="s">
        <v>60</v>
      </c>
      <c r="L208" s="40"/>
    </row>
    <row r="209" spans="1:12" ht="14.5" x14ac:dyDescent="0.3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1"/>
      <c r="L209" s="40"/>
    </row>
    <row r="210" spans="1:12" ht="14.5" x14ac:dyDescent="0.3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1"/>
      <c r="L210" s="40"/>
    </row>
    <row r="211" spans="1:12" ht="14.5" x14ac:dyDescent="0.35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1">SUM(G202:G210)</f>
        <v>29.520000000000003</v>
      </c>
      <c r="H211" s="19">
        <f t="shared" si="61"/>
        <v>25.85</v>
      </c>
      <c r="I211" s="19">
        <f t="shared" si="61"/>
        <v>124.55000000000001</v>
      </c>
      <c r="J211" s="19">
        <f t="shared" si="61"/>
        <v>849.09999999999991</v>
      </c>
      <c r="K211" s="132"/>
      <c r="L211" s="19">
        <f t="shared" ref="L211" si="62">SUM(L202:L210)</f>
        <v>123</v>
      </c>
    </row>
    <row r="212" spans="1:12" ht="14.5" x14ac:dyDescent="0.35">
      <c r="A212" s="23"/>
      <c r="B212" s="15"/>
      <c r="C212" s="82" t="s">
        <v>61</v>
      </c>
      <c r="D212" s="153" t="s">
        <v>42</v>
      </c>
      <c r="E212" s="75" t="s">
        <v>165</v>
      </c>
      <c r="F212" s="56">
        <v>110</v>
      </c>
      <c r="G212" s="159">
        <v>7.26</v>
      </c>
      <c r="H212" s="159">
        <v>12.5</v>
      </c>
      <c r="I212" s="160">
        <v>30.62</v>
      </c>
      <c r="J212" s="159">
        <v>234.99</v>
      </c>
      <c r="K212" s="153" t="s">
        <v>42</v>
      </c>
      <c r="L212" s="40">
        <v>36.9</v>
      </c>
    </row>
    <row r="213" spans="1:12" ht="14.5" x14ac:dyDescent="0.35">
      <c r="A213" s="23"/>
      <c r="B213" s="15"/>
      <c r="C213" s="82"/>
      <c r="D213" s="92" t="s">
        <v>30</v>
      </c>
      <c r="E213" s="78" t="s">
        <v>64</v>
      </c>
      <c r="F213" s="93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4" t="s">
        <v>65</v>
      </c>
      <c r="L213" s="40"/>
    </row>
    <row r="214" spans="1:12" ht="14.5" x14ac:dyDescent="0.35">
      <c r="A214" s="23"/>
      <c r="B214" s="15"/>
      <c r="C214" s="82"/>
      <c r="D214" s="6"/>
      <c r="E214" s="39"/>
      <c r="F214" s="40"/>
      <c r="G214" s="40"/>
      <c r="H214" s="40"/>
      <c r="I214" s="40"/>
      <c r="J214" s="40"/>
      <c r="K214" s="131"/>
      <c r="L214" s="40"/>
    </row>
    <row r="215" spans="1:12" ht="14.5" x14ac:dyDescent="0.35">
      <c r="A215" s="23"/>
      <c r="B215" s="15"/>
      <c r="C215" s="82"/>
      <c r="D215" s="18" t="s">
        <v>33</v>
      </c>
      <c r="E215" s="83"/>
      <c r="F215" s="161">
        <f>F213+F212</f>
        <v>310</v>
      </c>
      <c r="G215" s="162">
        <f t="shared" ref="G215:J215" si="63">G213+G212</f>
        <v>7.3999999999999995</v>
      </c>
      <c r="H215" s="162">
        <f t="shared" si="63"/>
        <v>12.56</v>
      </c>
      <c r="I215" s="162">
        <f t="shared" si="63"/>
        <v>52.980000000000004</v>
      </c>
      <c r="J215" s="162">
        <f t="shared" si="63"/>
        <v>325.53000000000003</v>
      </c>
      <c r="K215" s="141"/>
      <c r="L215" s="84">
        <f>SUM(L212:L214)</f>
        <v>36.9</v>
      </c>
    </row>
    <row r="216" spans="1:12" ht="15" thickBot="1" x14ac:dyDescent="0.3">
      <c r="A216" s="28">
        <f>A194</f>
        <v>2</v>
      </c>
      <c r="B216" s="29">
        <f>B194</f>
        <v>4</v>
      </c>
      <c r="C216" s="174" t="s">
        <v>4</v>
      </c>
      <c r="D216" s="175"/>
      <c r="E216" s="30"/>
      <c r="F216" s="94">
        <f>F201+F211+F215</f>
        <v>1665</v>
      </c>
      <c r="G216" s="95">
        <f t="shared" ref="G216:J216" si="64">G201+G211+G215</f>
        <v>51.09</v>
      </c>
      <c r="H216" s="95">
        <f t="shared" si="64"/>
        <v>55.050000000000004</v>
      </c>
      <c r="I216" s="95">
        <f t="shared" si="64"/>
        <v>245.28000000000003</v>
      </c>
      <c r="J216" s="95">
        <f t="shared" si="64"/>
        <v>1652.1599999999999</v>
      </c>
      <c r="K216" s="30"/>
      <c r="L216" s="31">
        <f>L201+L211+L215</f>
        <v>246</v>
      </c>
    </row>
    <row r="217" spans="1:12" ht="14.5" x14ac:dyDescent="0.35">
      <c r="A217" s="20">
        <v>2</v>
      </c>
      <c r="B217" s="21">
        <v>5</v>
      </c>
      <c r="C217" s="22" t="s">
        <v>20</v>
      </c>
      <c r="D217" s="5" t="s">
        <v>21</v>
      </c>
      <c r="E217" s="96" t="s">
        <v>166</v>
      </c>
      <c r="F217" s="97">
        <v>130</v>
      </c>
      <c r="G217" s="98">
        <v>10.83</v>
      </c>
      <c r="H217" s="98">
        <v>15.47</v>
      </c>
      <c r="I217" s="99">
        <v>2.73</v>
      </c>
      <c r="J217" s="98">
        <v>193.47</v>
      </c>
      <c r="K217" s="100" t="s">
        <v>167</v>
      </c>
      <c r="L217" s="38">
        <v>86.1</v>
      </c>
    </row>
    <row r="218" spans="1:12" ht="14.5" x14ac:dyDescent="0.35">
      <c r="A218" s="23"/>
      <c r="B218" s="15"/>
      <c r="C218" s="11"/>
      <c r="D218" s="163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1">
        <v>6.78</v>
      </c>
      <c r="K218" s="148" t="s">
        <v>169</v>
      </c>
      <c r="L218" s="40"/>
    </row>
    <row r="219" spans="1:12" ht="14.5" x14ac:dyDescent="0.35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4">
        <v>0.08</v>
      </c>
      <c r="H219" s="104">
        <v>0.02</v>
      </c>
      <c r="I219" s="105">
        <v>15</v>
      </c>
      <c r="J219" s="104">
        <v>60.5</v>
      </c>
      <c r="K219" s="124" t="s">
        <v>44</v>
      </c>
      <c r="L219" s="40"/>
    </row>
    <row r="220" spans="1:12" ht="14.5" x14ac:dyDescent="0.35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5" t="s">
        <v>58</v>
      </c>
      <c r="L220" s="40"/>
    </row>
    <row r="221" spans="1:12" ht="14.5" x14ac:dyDescent="0.35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1"/>
      <c r="L221" s="40"/>
    </row>
    <row r="222" spans="1:12" ht="14.5" x14ac:dyDescent="0.35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1"/>
      <c r="L222" s="40"/>
    </row>
    <row r="223" spans="1:12" ht="14.5" x14ac:dyDescent="0.35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1"/>
      <c r="L223" s="40"/>
    </row>
    <row r="224" spans="1:12" ht="15.75" customHeight="1" x14ac:dyDescent="0.35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65">SUM(G217:G223)</f>
        <v>16.970000000000002</v>
      </c>
      <c r="H224" s="19">
        <f t="shared" si="65"/>
        <v>25.62</v>
      </c>
      <c r="I224" s="19">
        <f t="shared" si="65"/>
        <v>52.849999999999994</v>
      </c>
      <c r="J224" s="19">
        <f t="shared" si="65"/>
        <v>510.51</v>
      </c>
      <c r="K224" s="132"/>
      <c r="L224" s="19">
        <f t="shared" ref="L224" si="66">SUM(L217:L223)</f>
        <v>86.1</v>
      </c>
    </row>
    <row r="225" spans="1:12" ht="14.5" x14ac:dyDescent="0.35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6">
        <v>60</v>
      </c>
      <c r="G225" s="117">
        <v>0.6</v>
      </c>
      <c r="H225" s="117">
        <v>2.72</v>
      </c>
      <c r="I225" s="118">
        <v>2</v>
      </c>
      <c r="J225" s="117">
        <v>34.909999999999997</v>
      </c>
      <c r="K225" s="164" t="s">
        <v>170</v>
      </c>
      <c r="L225" s="40">
        <v>123</v>
      </c>
    </row>
    <row r="226" spans="1:12" ht="14.5" x14ac:dyDescent="0.35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4.5" x14ac:dyDescent="0.35">
      <c r="A227" s="23"/>
      <c r="B227" s="15"/>
      <c r="C227" s="11"/>
      <c r="D227" s="7" t="s">
        <v>28</v>
      </c>
      <c r="E227" s="106" t="s">
        <v>173</v>
      </c>
      <c r="F227" s="143">
        <v>90</v>
      </c>
      <c r="G227" s="108">
        <v>17.3</v>
      </c>
      <c r="H227" s="108">
        <v>11.3</v>
      </c>
      <c r="I227" s="109">
        <v>15.9</v>
      </c>
      <c r="J227" s="108">
        <v>211.05</v>
      </c>
      <c r="K227" s="110" t="s">
        <v>171</v>
      </c>
      <c r="L227" s="40"/>
    </row>
    <row r="228" spans="1:12" ht="14.5" x14ac:dyDescent="0.35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4.5" x14ac:dyDescent="0.35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4">
        <v>0.16</v>
      </c>
      <c r="H229" s="104">
        <v>0.16</v>
      </c>
      <c r="I229" s="105">
        <v>18.54</v>
      </c>
      <c r="J229" s="104">
        <v>76.239999999999995</v>
      </c>
      <c r="K229" s="60" t="s">
        <v>105</v>
      </c>
      <c r="L229" s="40"/>
    </row>
    <row r="230" spans="1:12" ht="14.5" x14ac:dyDescent="0.35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4.5" x14ac:dyDescent="0.35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4.5" x14ac:dyDescent="0.3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1"/>
      <c r="L232" s="40"/>
    </row>
    <row r="233" spans="1:12" ht="14.5" x14ac:dyDescent="0.35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1"/>
      <c r="L233" s="40"/>
    </row>
    <row r="234" spans="1:12" ht="15" thickBot="1" x14ac:dyDescent="0.4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67">SUM(G225:G233)</f>
        <v>30.540000000000003</v>
      </c>
      <c r="H234" s="19">
        <f t="shared" si="67"/>
        <v>24.41</v>
      </c>
      <c r="I234" s="19">
        <f t="shared" si="67"/>
        <v>123.94000000000001</v>
      </c>
      <c r="J234" s="19">
        <f t="shared" si="67"/>
        <v>814.11000000000013</v>
      </c>
      <c r="K234" s="132"/>
      <c r="L234" s="19">
        <f t="shared" ref="L234" si="68">SUM(L225:L233)</f>
        <v>123</v>
      </c>
    </row>
    <row r="235" spans="1:12" ht="14.5" x14ac:dyDescent="0.35">
      <c r="A235" s="23"/>
      <c r="B235" s="15"/>
      <c r="C235" s="82" t="s">
        <v>61</v>
      </c>
      <c r="D235" s="102" t="s">
        <v>73</v>
      </c>
      <c r="E235" s="88" t="s">
        <v>103</v>
      </c>
      <c r="F235" s="89">
        <v>100</v>
      </c>
      <c r="G235" s="90">
        <v>9.5</v>
      </c>
      <c r="H235" s="90">
        <v>7.7</v>
      </c>
      <c r="I235" s="91">
        <v>45</v>
      </c>
      <c r="J235" s="90">
        <v>287.3</v>
      </c>
      <c r="K235" s="135"/>
      <c r="L235" s="40">
        <v>36.9</v>
      </c>
    </row>
    <row r="236" spans="1:12" ht="14.5" x14ac:dyDescent="0.35">
      <c r="A236" s="23"/>
      <c r="B236" s="15"/>
      <c r="C236" s="82"/>
      <c r="D236" s="119" t="s">
        <v>22</v>
      </c>
      <c r="E236" s="55" t="s">
        <v>104</v>
      </c>
      <c r="F236" s="56">
        <v>200</v>
      </c>
      <c r="G236" s="104">
        <v>1.56</v>
      </c>
      <c r="H236" s="104">
        <v>1.1599999999999999</v>
      </c>
      <c r="I236" s="105">
        <v>17.28</v>
      </c>
      <c r="J236" s="104">
        <v>85.88</v>
      </c>
      <c r="K236" s="124" t="s">
        <v>105</v>
      </c>
      <c r="L236" s="40"/>
    </row>
    <row r="237" spans="1:12" ht="14.5" x14ac:dyDescent="0.35">
      <c r="A237" s="23"/>
      <c r="B237" s="15"/>
      <c r="C237" s="82"/>
      <c r="D237" s="6"/>
      <c r="E237" s="39"/>
      <c r="F237" s="40"/>
      <c r="G237" s="40"/>
      <c r="H237" s="40"/>
      <c r="I237" s="40"/>
      <c r="J237" s="40"/>
      <c r="K237" s="131"/>
      <c r="L237" s="40"/>
    </row>
    <row r="238" spans="1:12" ht="14.5" x14ac:dyDescent="0.35">
      <c r="A238" s="23"/>
      <c r="B238" s="15"/>
      <c r="C238" s="82"/>
      <c r="D238" s="18" t="s">
        <v>33</v>
      </c>
      <c r="E238" s="83"/>
      <c r="F238" s="84">
        <f>F235+F236</f>
        <v>300</v>
      </c>
      <c r="G238" s="84">
        <f t="shared" ref="G238:J238" si="69">G235+G236</f>
        <v>11.06</v>
      </c>
      <c r="H238" s="84">
        <f t="shared" si="69"/>
        <v>8.86</v>
      </c>
      <c r="I238" s="84">
        <f t="shared" si="69"/>
        <v>62.28</v>
      </c>
      <c r="J238" s="84">
        <f t="shared" si="69"/>
        <v>373.18</v>
      </c>
      <c r="K238" s="141"/>
      <c r="L238" s="84">
        <f>SUM(L235:L237)</f>
        <v>36.9</v>
      </c>
    </row>
    <row r="239" spans="1:12" ht="15" thickBot="1" x14ac:dyDescent="0.3">
      <c r="A239" s="28">
        <f>A217</f>
        <v>2</v>
      </c>
      <c r="B239" s="29">
        <f>B217</f>
        <v>5</v>
      </c>
      <c r="C239" s="174" t="s">
        <v>4</v>
      </c>
      <c r="D239" s="175"/>
      <c r="E239" s="30"/>
      <c r="F239" s="31">
        <f>F224+F234+F238</f>
        <v>1592</v>
      </c>
      <c r="G239" s="31">
        <f t="shared" ref="G239:J239" si="70">G224+G234+G238</f>
        <v>58.570000000000007</v>
      </c>
      <c r="H239" s="31">
        <f t="shared" si="70"/>
        <v>58.89</v>
      </c>
      <c r="I239" s="31">
        <f t="shared" si="70"/>
        <v>239.07000000000002</v>
      </c>
      <c r="J239" s="31">
        <f t="shared" si="70"/>
        <v>1697.8000000000002</v>
      </c>
      <c r="K239" s="30"/>
      <c r="L239" s="31">
        <f>L224+L234+L238</f>
        <v>246</v>
      </c>
    </row>
    <row r="240" spans="1:12" ht="13.9" customHeight="1" thickBot="1" x14ac:dyDescent="0.3">
      <c r="A240" s="26"/>
      <c r="B240" s="27"/>
      <c r="C240" s="176" t="s">
        <v>5</v>
      </c>
      <c r="D240" s="177"/>
      <c r="E240" s="178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142"/>
      <c r="L240" s="33">
        <f>(L28+L51+L74+L98+L121+L144+L169+L193+L216+L239)/(IF(L28=0,0,1)+IF(L51=0,0,1)+IF(L74=0,0,1)+IF(L98=0,0,1)+IF(L121=0,0,1)+IF(L144=0,0,1)+IF(L169=0,0,1)+IF(L193=0,0,1)+IF(L216=0,0,1)+IF(L239=0,0,1))</f>
        <v>246</v>
      </c>
    </row>
  </sheetData>
  <mergeCells count="14"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2025-06-05T17:29:14Z</dcterms:modified>
</cp:coreProperties>
</file>